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7"/>
  <workbookPr/>
  <mc:AlternateContent xmlns:mc="http://schemas.openxmlformats.org/markup-compatibility/2006">
    <mc:Choice Requires="x15">
      <x15ac:absPath xmlns:x15ac="http://schemas.microsoft.com/office/spreadsheetml/2010/11/ac" url="https://d.docs.live.net/0e2cae36cc000317/Desktop/"/>
    </mc:Choice>
  </mc:AlternateContent>
  <xr:revisionPtr revIDLastSave="7" documentId="8_{60C292AE-E6A1-422F-9F89-A064BD94E707}" xr6:coauthVersionLast="47" xr6:coauthVersionMax="47" xr10:uidLastSave="{EE41710D-A040-477E-8C59-0BD25F31B77F}"/>
  <bookViews>
    <workbookView xWindow="-98" yWindow="-98" windowWidth="20715" windowHeight="13155" xr2:uid="{80B89B8B-D522-4099-8A93-0724417626EF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" i="1" l="1"/>
  <c r="Q21" i="1" a="1"/>
  <c r="Q21" i="1" s="1"/>
  <c r="N21" i="1" a="1"/>
  <c r="N21" i="1" s="1"/>
  <c r="J21" i="1" a="1"/>
  <c r="J21" i="1" s="1"/>
  <c r="F21" i="1" a="1"/>
  <c r="F21" i="1" s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8" i="1"/>
  <c r="T1" i="1"/>
  <c r="Q7" i="1" l="1" a="1"/>
  <c r="Q7" i="1" s="1"/>
  <c r="J4" i="1"/>
  <c r="N8" i="1" a="1"/>
  <c r="J5" i="1"/>
  <c r="F5" i="1"/>
  <c r="F4" i="1"/>
  <c r="N8" i="1" l="1"/>
  <c r="J8" i="1"/>
  <c r="K8" i="1"/>
  <c r="K9" i="1" s="1"/>
  <c r="F8" i="1"/>
  <c r="G8" i="1"/>
  <c r="G9" i="1" s="1"/>
  <c r="G10" i="1" s="1"/>
  <c r="J9" i="1" l="1"/>
  <c r="L8" i="1"/>
  <c r="F9" i="1"/>
  <c r="H8" i="1"/>
  <c r="G11" i="1"/>
  <c r="K10" i="1"/>
  <c r="H9" i="1" l="1"/>
  <c r="F10" i="1"/>
  <c r="J10" i="1"/>
  <c r="L9" i="1"/>
  <c r="G12" i="1"/>
  <c r="K11" i="1"/>
  <c r="H10" i="1" l="1"/>
  <c r="F11" i="1"/>
  <c r="J11" i="1"/>
  <c r="L10" i="1"/>
  <c r="K12" i="1"/>
  <c r="H11" i="1" l="1"/>
  <c r="F12" i="1"/>
  <c r="H12" i="1" s="1"/>
  <c r="J12" i="1"/>
  <c r="L12" i="1" s="1"/>
  <c r="L11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<sst xmlns="http://schemas.openxmlformats.org/spreadsheetml/2006/main" count="53" uniqueCount="34">
  <si>
    <t>Hablando de Excel</t>
  </si>
  <si>
    <t>lower boundary</t>
  </si>
  <si>
    <t>upper boundary</t>
  </si>
  <si>
    <t>increment amount</t>
  </si>
  <si>
    <t>Low</t>
  </si>
  <si>
    <t>Caution:</t>
  </si>
  <si>
    <t>Formula type:</t>
  </si>
  <si>
    <t>Functions:</t>
  </si>
  <si>
    <t>Complexity:</t>
  </si>
  <si>
    <t>Age 1</t>
  </si>
  <si>
    <t>Age 2</t>
  </si>
  <si>
    <t>Value</t>
  </si>
  <si>
    <t>Age</t>
  </si>
  <si>
    <t>Backwards Compatible:</t>
  </si>
  <si>
    <t>Yes</t>
  </si>
  <si>
    <t>No</t>
  </si>
  <si>
    <t>Are formulas dragged down far enough?</t>
  </si>
  <si>
    <t>Sum by ranges</t>
  </si>
  <si>
    <r>
      <t>Non spill</t>
    </r>
    <r>
      <rPr>
        <sz val="8"/>
        <color theme="1"/>
        <rFont val="Aptos Narrow"/>
        <family val="2"/>
      </rPr>
      <t xml:space="preserve"> (traditional)</t>
    </r>
  </si>
  <si>
    <r>
      <t>Spill</t>
    </r>
    <r>
      <rPr>
        <sz val="8"/>
        <color theme="1"/>
        <rFont val="Aptos Narrow"/>
        <family val="2"/>
      </rPr>
      <t xml:space="preserve"> (traditional &amp; dynamic arrays)</t>
    </r>
  </si>
  <si>
    <t>Formulas expand as needed</t>
  </si>
  <si>
    <t>High for basic user,</t>
  </si>
  <si>
    <t>low for developer.</t>
  </si>
  <si>
    <t>Solution:</t>
  </si>
  <si>
    <t>Age (gaps)</t>
  </si>
  <si>
    <t>Age (original data)</t>
  </si>
  <si>
    <t>ROUNDUP</t>
  </si>
  <si>
    <t>MIN, MAX, SUMIFS, ROUNDDOWN,</t>
  </si>
  <si>
    <t>GROUPBY</t>
  </si>
  <si>
    <t>LET, SUM, ROUNDDOWN,</t>
  </si>
  <si>
    <t>LET, MIN, FLOOR, SUM, MAX,</t>
  </si>
  <si>
    <t>SEQUENCE, SUMIFS, HSTACK, VSTACK</t>
  </si>
  <si>
    <t>IF, MIN, MAX, SUMIFS, ROUNDDOWN,</t>
  </si>
  <si>
    <t>Formula count: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</si>
</sst>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</font>
    <font>
      <u/>
      <sz val="11"/>
      <color theme="10"/>
      <name val="Aptos Narrow"/>
      <family val="2"/>
    </font>
    <font>
      <b/>
      <u/>
      <sz val="11"/>
      <color theme="10"/>
      <name val="Aptos Narrow"/>
      <family val="2"/>
    </font>
    <font>
      <sz val="10"/>
      <color theme="1"/>
      <name val="Aptos Narrow"/>
      <family val="2"/>
    </font>
    <font>
      <sz val="9"/>
      <color theme="1"/>
      <name val="Aptos Narrow"/>
      <family val="2"/>
    </font>
    <font>
      <sz val="8"/>
      <color theme="1"/>
      <name val="Aptos Narrow"/>
      <family val="2"/>
    </font>
    <font>
      <b/>
      <u/>
      <sz val="10"/>
      <color theme="1"/>
      <name val="Aptos Narrow"/>
      <family val="2"/>
    </font>
    <font>
      <b/>
      <sz val="9"/>
      <color theme="0"/>
      <name val="Aptos Narrow"/>
      <family val="2"/>
    </font>
    <font>
      <sz val="14"/>
      <color theme="0"/>
      <name val="Aptos Narrow"/>
      <family val="2"/>
    </font>
    <font>
      <b/>
      <u/>
      <sz val="11"/>
      <color theme="0"/>
      <name val="Aptos Narrow"/>
      <family val="2"/>
    </font>
    <font>
      <b/>
      <u/>
      <sz val="9"/>
      <color theme="1"/>
      <name val="Aptos Narrow"/>
      <family val="2"/>
    </font>
    <font>
      <sz val="11"/>
      <color theme="0"/>
      <name val="Aptos Narrow"/>
      <family val="2"/>
    </font>
    <font>
      <b/>
      <u/>
      <sz val="10"/>
      <color theme="0"/>
      <name val="Aptos Narrow"/>
      <family val="2"/>
    </font>
    <font>
      <b/>
      <sz val="8"/>
      <color theme="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30847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DotDot">
        <color auto="1"/>
      </left>
      <right/>
      <top style="dashDotDot">
        <color auto="1"/>
      </top>
      <bottom style="dashDotDot">
        <color auto="1"/>
      </bottom>
      <diagonal/>
    </border>
    <border>
      <left/>
      <right/>
      <top style="dashDotDot">
        <color auto="1"/>
      </top>
      <bottom style="dashDotDot">
        <color auto="1"/>
      </bottom>
      <diagonal/>
    </border>
    <border>
      <left/>
      <right style="dashDotDot">
        <color auto="1"/>
      </right>
      <top style="dashDotDot">
        <color auto="1"/>
      </top>
      <bottom style="dashDotDot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2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0" fillId="0" borderId="1" xfId="0" applyBorder="1"/>
    <xf numFmtId="0" fontId="2" fillId="0" borderId="0" xfId="1" applyFont="1"/>
    <xf numFmtId="0" fontId="0" fillId="0" borderId="2" xfId="0" applyBorder="1"/>
    <xf numFmtId="0" fontId="0" fillId="0" borderId="3" xfId="0" quotePrefix="1" applyBorder="1"/>
    <xf numFmtId="0" fontId="0" fillId="0" borderId="4" xfId="0" applyBorder="1"/>
    <xf numFmtId="0" fontId="3" fillId="0" borderId="0" xfId="0" applyFont="1"/>
    <xf numFmtId="0" fontId="6" fillId="0" borderId="0" xfId="0" applyFont="1" applyAlignment="1">
      <alignment horizontal="right"/>
    </xf>
    <xf numFmtId="0" fontId="4" fillId="0" borderId="0" xfId="0" applyFont="1"/>
    <xf numFmtId="0" fontId="9" fillId="2" borderId="1" xfId="0" applyFont="1" applyFill="1" applyBorder="1" applyAlignment="1">
      <alignment horizontal="center"/>
    </xf>
    <xf numFmtId="0" fontId="5" fillId="0" borderId="0" xfId="0" quotePrefix="1" applyFont="1"/>
    <xf numFmtId="0" fontId="10" fillId="0" borderId="0" xfId="0" applyFont="1" applyAlignment="1">
      <alignment horizontal="right"/>
    </xf>
    <xf numFmtId="0" fontId="0" fillId="0" borderId="0" xfId="0" quotePrefix="1"/>
    <xf numFmtId="0" fontId="11" fillId="2" borderId="0" xfId="0" applyFont="1" applyFill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0" borderId="0" xfId="0" quotePrefix="1" applyFont="1"/>
    <xf numFmtId="0" fontId="12" fillId="2" borderId="1" xfId="0" applyFont="1" applyFill="1" applyBorder="1" applyAlignment="1">
      <alignment horizontal="center"/>
    </xf>
    <xf numFmtId="0" fontId="11" fillId="0" borderId="0" xfId="0" applyFont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2" borderId="0" xfId="0" quotePrefix="1" applyFont="1" applyFill="1" applyAlignment="1">
      <alignment vertical="center"/>
    </xf>
  </cellXfs>
  <cellStyles count="2">
    <cellStyle name="Hyperlink" xfId="1" builtinId="8"/>
    <cellStyle name="Normal" xfId="0" builtinId="0"/>
  </cellStyles>
  <dxfs count="3">
    <dxf>
      <font>
        <strike val="0"/>
        <color theme="1"/>
      </font>
      <fill>
        <patternFill>
          <bgColor theme="0" tint="-0.24994659260841701"/>
        </patternFill>
      </fill>
    </dxf>
    <dxf>
      <font>
        <b/>
        <i val="0"/>
        <strike val="0"/>
        <color theme="1"/>
      </font>
      <fill>
        <patternFill>
          <bgColor theme="0" tint="-4.9989318521683403E-2"/>
        </patternFill>
      </fill>
    </dxf>
    <dxf>
      <font>
        <b/>
        <i val="0"/>
        <strike val="0"/>
        <color theme="3" tint="0.499984740745262"/>
      </font>
      <fill>
        <patternFill>
          <bgColor theme="2" tint="-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</dxfs>
  <tableStyles count="0" defaultTableStyle="TableStyleMedium2" defaultPivotStyle="PivotStyleLight16"/>
  <colors>
    <mruColors>
      <color rgb="FF30847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1/relationships/FeaturePropertyBag" Target="featurePropertyBag/featurePropertyBag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91109</xdr:rowOff>
    </xdr:from>
    <xdr:to>
      <xdr:col>8</xdr:col>
      <xdr:colOff>178076</xdr:colOff>
      <xdr:row>21</xdr:row>
      <xdr:rowOff>41413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5CD95B3C-64D2-79D3-FC99-FC7E4EC9478F}"/>
            </a:ext>
          </a:extLst>
        </xdr:cNvPr>
        <xdr:cNvSpPr/>
      </xdr:nvSpPr>
      <xdr:spPr>
        <a:xfrm>
          <a:off x="2008533" y="704022"/>
          <a:ext cx="2074793" cy="3346174"/>
        </a:xfrm>
        <a:prstGeom prst="rect">
          <a:avLst/>
        </a:prstGeom>
        <a:noFill/>
        <a:ln w="12700"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8</xdr:col>
      <xdr:colOff>269184</xdr:colOff>
      <xdr:row>2</xdr:row>
      <xdr:rowOff>91109</xdr:rowOff>
    </xdr:from>
    <xdr:to>
      <xdr:col>12</xdr:col>
      <xdr:colOff>207066</xdr:colOff>
      <xdr:row>21</xdr:row>
      <xdr:rowOff>41413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BE71CBF4-7294-48D7-B9C5-151A4C4B2998}"/>
            </a:ext>
          </a:extLst>
        </xdr:cNvPr>
        <xdr:cNvSpPr/>
      </xdr:nvSpPr>
      <xdr:spPr>
        <a:xfrm>
          <a:off x="4174434" y="704022"/>
          <a:ext cx="2120349" cy="3346174"/>
        </a:xfrm>
        <a:prstGeom prst="rect">
          <a:avLst/>
        </a:prstGeom>
        <a:noFill/>
        <a:ln w="12700"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12</xdr:col>
      <xdr:colOff>256762</xdr:colOff>
      <xdr:row>2</xdr:row>
      <xdr:rowOff>91109</xdr:rowOff>
    </xdr:from>
    <xdr:to>
      <xdr:col>15</xdr:col>
      <xdr:colOff>128380</xdr:colOff>
      <xdr:row>21</xdr:row>
      <xdr:rowOff>41413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78CC8B9E-707B-40AC-B439-0D076EAFA6BB}"/>
            </a:ext>
          </a:extLst>
        </xdr:cNvPr>
        <xdr:cNvSpPr/>
      </xdr:nvSpPr>
      <xdr:spPr>
        <a:xfrm>
          <a:off x="6344479" y="704022"/>
          <a:ext cx="1523999" cy="3346174"/>
        </a:xfrm>
        <a:prstGeom prst="rect">
          <a:avLst/>
        </a:prstGeom>
        <a:noFill/>
        <a:ln w="12700"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15</xdr:col>
      <xdr:colOff>277469</xdr:colOff>
      <xdr:row>2</xdr:row>
      <xdr:rowOff>91109</xdr:rowOff>
    </xdr:from>
    <xdr:to>
      <xdr:col>18</xdr:col>
      <xdr:colOff>277467</xdr:colOff>
      <xdr:row>21</xdr:row>
      <xdr:rowOff>41413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EB50DDC-6D56-44A1-9E31-F7C0D747C31C}"/>
            </a:ext>
          </a:extLst>
        </xdr:cNvPr>
        <xdr:cNvSpPr/>
      </xdr:nvSpPr>
      <xdr:spPr>
        <a:xfrm>
          <a:off x="8017567" y="704022"/>
          <a:ext cx="1660661" cy="3346174"/>
        </a:xfrm>
        <a:prstGeom prst="rect">
          <a:avLst/>
        </a:prstGeom>
        <a:noFill/>
        <a:ln w="12700"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youtu.be/ZMKSDu0igC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22207-8A68-4BB6-89E1-245189A27615}">
  <dimension ref="A1:X107"/>
  <sheetViews>
    <sheetView tabSelected="1" topLeftCell="A21" zoomScale="115" zoomScaleNormal="115" workbookViewId="0">
      <selection activeCell="A2" sqref="A2"/>
    </sheetView>
  </sheetViews>
  <sheetFormatPr defaultColWidth="11.3984375" defaultRowHeight="14.25" outlineLevelCol="1" x14ac:dyDescent="0.45"/>
  <cols>
    <col min="1" max="1" width="1.19921875" customWidth="1"/>
    <col min="2" max="2" width="4.19921875" customWidth="1"/>
    <col min="3" max="3" width="5.9296875" customWidth="1"/>
    <col min="4" max="4" width="1.59765625" customWidth="1"/>
    <col min="5" max="5" width="15.19921875" customWidth="1" collapsed="1"/>
    <col min="6" max="7" width="8.59765625" customWidth="1" outlineLevel="1"/>
    <col min="8" max="8" width="9.3984375" customWidth="1" outlineLevel="1"/>
    <col min="9" max="9" width="4" customWidth="1"/>
    <col min="10" max="11" width="8.59765625" customWidth="1" outlineLevel="1"/>
    <col min="12" max="12" width="9.3984375" customWidth="1" outlineLevel="1"/>
    <col min="13" max="13" width="4" customWidth="1"/>
    <col min="14" max="14" width="9.73046875" customWidth="1" outlineLevel="1"/>
    <col min="15" max="15" width="9.3984375" customWidth="1" outlineLevel="1"/>
    <col min="16" max="16" width="4" customWidth="1"/>
    <col min="17" max="17" width="8" customWidth="1" outlineLevel="1"/>
    <col min="18" max="18" width="11.265625" customWidth="1" outlineLevel="1"/>
    <col min="19" max="19" width="4" customWidth="1"/>
    <col min="20" max="20" width="13.73046875" customWidth="1"/>
    <col min="21" max="22" width="3.796875" customWidth="1"/>
    <col min="23" max="23" width="8.265625" bestFit="1" customWidth="1"/>
    <col min="24" max="24" width="14.06640625" bestFit="1" customWidth="1"/>
  </cols>
  <sheetData>
    <row r="1" spans="1:24" ht="24" customHeight="1" x14ac:dyDescent="0.45">
      <c r="A1" s="22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0" t="str">
        <f>IF(U1,"Highlight formulas","Don't highlight formulas")</f>
        <v>Don't highlight formulas</v>
      </c>
      <c r="U1" s="14" t="b">
        <v>0</v>
      </c>
    </row>
    <row r="2" spans="1:24" ht="24" customHeight="1" x14ac:dyDescent="0.45">
      <c r="E2" s="12" t="s">
        <v>23</v>
      </c>
      <c r="F2">
        <v>1</v>
      </c>
      <c r="J2">
        <v>2</v>
      </c>
      <c r="N2">
        <v>3</v>
      </c>
      <c r="Q2">
        <v>4</v>
      </c>
      <c r="T2" s="19" t="str">
        <f>IF(U2,"Include gaps in data", "Original data")</f>
        <v>Original data</v>
      </c>
      <c r="U2" s="21" t="b">
        <v>0</v>
      </c>
    </row>
    <row r="3" spans="1:24" ht="9" customHeight="1" x14ac:dyDescent="0.55000000000000004">
      <c r="A3" s="15"/>
      <c r="T3" s="18"/>
      <c r="U3" s="17"/>
    </row>
    <row r="4" spans="1:24" x14ac:dyDescent="0.45">
      <c r="F4" s="4">
        <f>ROUNDDOWN(MIN(B8:B107),-1)</f>
        <v>20</v>
      </c>
      <c r="G4" s="5" t="s">
        <v>1</v>
      </c>
      <c r="H4" s="6"/>
      <c r="J4" s="4">
        <f>ROUNDDOWN(MIN(B8:B107),-1)</f>
        <v>20</v>
      </c>
      <c r="K4" s="5" t="s">
        <v>1</v>
      </c>
      <c r="L4" s="6"/>
      <c r="N4" s="3" t="s">
        <v>0</v>
      </c>
    </row>
    <row r="5" spans="1:24" x14ac:dyDescent="0.45">
      <c r="F5" s="4">
        <f>ROUNDUP(MAX(B8:B107),-1)</f>
        <v>70</v>
      </c>
      <c r="G5" s="5" t="s">
        <v>2</v>
      </c>
      <c r="H5" s="6"/>
      <c r="J5" s="4">
        <f>ROUNDUP(MAX(B8:B107),-1)</f>
        <v>70</v>
      </c>
      <c r="K5" s="5" t="s">
        <v>2</v>
      </c>
      <c r="L5" s="6"/>
    </row>
    <row r="6" spans="1:24" x14ac:dyDescent="0.45">
      <c r="F6" s="4">
        <v>10</v>
      </c>
      <c r="G6" s="5" t="s">
        <v>3</v>
      </c>
      <c r="H6" s="6"/>
      <c r="J6" s="4">
        <v>10</v>
      </c>
      <c r="K6" s="5" t="s">
        <v>3</v>
      </c>
      <c r="L6" s="6"/>
      <c r="Q6" s="13"/>
    </row>
    <row r="7" spans="1:24" x14ac:dyDescent="0.45">
      <c r="B7" s="10" t="s">
        <v>12</v>
      </c>
      <c r="C7" s="10" t="s">
        <v>11</v>
      </c>
      <c r="F7" s="10" t="s">
        <v>9</v>
      </c>
      <c r="G7" s="10" t="s">
        <v>10</v>
      </c>
      <c r="H7" s="10" t="s">
        <v>11</v>
      </c>
      <c r="J7" s="10" t="s">
        <v>9</v>
      </c>
      <c r="K7" s="10" t="s">
        <v>10</v>
      </c>
      <c r="L7" s="10" t="s">
        <v>11</v>
      </c>
      <c r="N7" s="10" t="s">
        <v>12</v>
      </c>
      <c r="O7" s="10" t="s">
        <v>11</v>
      </c>
      <c r="Q7" s="10" t="str" cm="1">
        <f t="array" ref="Q7:R12">_xlfn.LET(
_xlpm.age,   B8:B107,                  _xlpm.values, C8:C107,           _xlpm.size,10,
_xlpm.low,   MIN(FLOOR(_xlpm.age,_xlpm.size)),     _xlpm.high, MAX(FLOOR(_xlpm.age,_xlpm.size)),
_xlpm.rows,  (_xlpm.high-_xlpm.low)/_xlpm.size+1,
_xlpm.group, _xlfn.SEQUENCE(_xlpm.rows,1,_xlpm.low,_xlpm.size),
_xlpm.calc,  SUMIFS(_xlpm.values,_xlpm.age,"&gt;="&amp;_xlpm.group,_xlpm.age,"&lt;"&amp;_xlpm.group+_xlpm.size),
_xlpm.title, _xlfn.HSTACK("Age","Value"),    _xlpm.data, _xlfn.HSTACK(_xlpm.group&amp;"-"&amp;_xlpm.group+_xlpm.size,_xlpm.calc),
_xlpm.final, _xlfn.VSTACK(_xlpm.title,_xlpm.data),
_xlpm.final)</f>
        <v>Age</v>
      </c>
      <c r="R7" s="10" t="str">
        <v>Value</v>
      </c>
      <c r="W7" s="16" t="s">
        <v>24</v>
      </c>
      <c r="X7" s="16" t="s">
        <v>25</v>
      </c>
    </row>
    <row r="8" spans="1:24" x14ac:dyDescent="0.45">
      <c r="B8" s="2">
        <f>IF($U$2,W8,X8)</f>
        <v>51</v>
      </c>
      <c r="C8" s="2">
        <v>869</v>
      </c>
      <c r="F8">
        <f>F4</f>
        <v>20</v>
      </c>
      <c r="G8">
        <f>F4+F6</f>
        <v>30</v>
      </c>
      <c r="H8">
        <f>SUMIFS($C$8:$C$107,$B$8:$B$107,"&gt;="&amp;F8,$B$8:$B$107,"&lt;"&amp;G8)</f>
        <v>14581</v>
      </c>
      <c r="J8">
        <f>J4</f>
        <v>20</v>
      </c>
      <c r="K8">
        <f>J4+J6</f>
        <v>30</v>
      </c>
      <c r="L8">
        <f>IF(K8="","",SUMIFS($C$8:$C$107,$B$8:$B$107,"&gt;="&amp;J8,$B$8:$B$107,"&lt;"&amp;K8))</f>
        <v>14581</v>
      </c>
      <c r="N8" t="str" cm="1">
        <f t="array" ref="N8:O12">_xlfn.LET(_xlpm.vi,ROUNDDOWN(B8:B107,-1),
_xlfn.GROUPBY(_xlpm.vi&amp;"-"&amp;_xlpm.vi+9,C8:C107,_xleta.SUM,0,0))</f>
        <v>20-29</v>
      </c>
      <c r="O8">
        <v>14581</v>
      </c>
      <c r="Q8" t="str">
        <v>20-30</v>
      </c>
      <c r="R8">
        <v>14581</v>
      </c>
      <c r="W8">
        <v>51</v>
      </c>
      <c r="X8">
        <v>51</v>
      </c>
    </row>
    <row r="9" spans="1:24" x14ac:dyDescent="0.45">
      <c r="B9" s="2">
        <f t="shared" ref="B9:B72" si="0">IF($U$2,W9,X9)</f>
        <v>35</v>
      </c>
      <c r="C9" s="2">
        <v>635</v>
      </c>
      <c r="F9">
        <f>F8+F$6</f>
        <v>30</v>
      </c>
      <c r="G9">
        <f>G8+F$6</f>
        <v>40</v>
      </c>
      <c r="H9">
        <f t="shared" ref="H9:H12" si="1">SUMIFS($C$8:$C$107,$B$8:$B$107,"&gt;="&amp;F9,$B$8:$B$107,"&lt;"&amp;G9)</f>
        <v>22175</v>
      </c>
      <c r="J9">
        <f t="shared" ref="J9:J12" si="2">IF(J8="","",IF(J8+$J$6=$J$5,"",J8+$J$6))</f>
        <v>30</v>
      </c>
      <c r="K9">
        <f t="shared" ref="K9:K12" si="3">IF(K8="","",IF(K8+$J$6&gt;$J$5,"",K8+$J$6))</f>
        <v>40</v>
      </c>
      <c r="L9">
        <f t="shared" ref="L9:L12" si="4">IF(K9="","",SUMIFS($C$8:$C$107,$B$8:$B$107,"&gt;="&amp;J9,$B$8:$B$107,"&lt;"&amp;K9))</f>
        <v>22175</v>
      </c>
      <c r="N9" t="str">
        <v>30-39</v>
      </c>
      <c r="O9">
        <v>22175</v>
      </c>
      <c r="Q9" t="str">
        <v>30-40</v>
      </c>
      <c r="R9">
        <v>22175</v>
      </c>
      <c r="W9">
        <v>50</v>
      </c>
      <c r="X9">
        <v>35</v>
      </c>
    </row>
    <row r="10" spans="1:24" x14ac:dyDescent="0.45">
      <c r="B10" s="2">
        <f t="shared" si="0"/>
        <v>52</v>
      </c>
      <c r="C10" s="2">
        <v>585</v>
      </c>
      <c r="F10">
        <f t="shared" ref="F10:F12" si="5">F9+F$6</f>
        <v>40</v>
      </c>
      <c r="G10">
        <f t="shared" ref="G10:G12" si="6">G9+F$6</f>
        <v>50</v>
      </c>
      <c r="H10">
        <f t="shared" si="1"/>
        <v>11658</v>
      </c>
      <c r="J10">
        <f t="shared" si="2"/>
        <v>40</v>
      </c>
      <c r="K10">
        <f t="shared" si="3"/>
        <v>50</v>
      </c>
      <c r="L10">
        <f t="shared" si="4"/>
        <v>11658</v>
      </c>
      <c r="N10" t="str">
        <v>40-49</v>
      </c>
      <c r="O10">
        <v>11658</v>
      </c>
      <c r="Q10" t="str">
        <v>40-50</v>
      </c>
      <c r="R10">
        <v>11658</v>
      </c>
      <c r="W10">
        <v>52</v>
      </c>
      <c r="X10">
        <v>52</v>
      </c>
    </row>
    <row r="11" spans="1:24" x14ac:dyDescent="0.45">
      <c r="B11" s="2">
        <f t="shared" si="0"/>
        <v>45</v>
      </c>
      <c r="C11" s="2">
        <v>989</v>
      </c>
      <c r="F11">
        <f t="shared" si="5"/>
        <v>50</v>
      </c>
      <c r="G11">
        <f t="shared" si="6"/>
        <v>60</v>
      </c>
      <c r="H11">
        <f t="shared" si="1"/>
        <v>15711</v>
      </c>
      <c r="J11">
        <f t="shared" si="2"/>
        <v>50</v>
      </c>
      <c r="K11">
        <f t="shared" si="3"/>
        <v>60</v>
      </c>
      <c r="L11">
        <f t="shared" si="4"/>
        <v>15711</v>
      </c>
      <c r="N11" t="str">
        <v>50-59</v>
      </c>
      <c r="O11">
        <v>15711</v>
      </c>
      <c r="Q11" t="str">
        <v>50-60</v>
      </c>
      <c r="R11">
        <v>15711</v>
      </c>
      <c r="W11">
        <v>45</v>
      </c>
      <c r="X11">
        <v>45</v>
      </c>
    </row>
    <row r="12" spans="1:24" x14ac:dyDescent="0.45">
      <c r="B12" s="2">
        <f t="shared" si="0"/>
        <v>65</v>
      </c>
      <c r="C12" s="2">
        <v>731</v>
      </c>
      <c r="F12">
        <f t="shared" si="5"/>
        <v>60</v>
      </c>
      <c r="G12">
        <f t="shared" si="6"/>
        <v>70</v>
      </c>
      <c r="H12">
        <f t="shared" si="1"/>
        <v>10287</v>
      </c>
      <c r="J12">
        <f t="shared" si="2"/>
        <v>60</v>
      </c>
      <c r="K12">
        <f t="shared" si="3"/>
        <v>70</v>
      </c>
      <c r="L12">
        <f t="shared" si="4"/>
        <v>10287</v>
      </c>
      <c r="N12" t="str">
        <v>60-69</v>
      </c>
      <c r="O12">
        <v>10287</v>
      </c>
      <c r="Q12" t="str">
        <v>60-70</v>
      </c>
      <c r="R12">
        <v>10287</v>
      </c>
      <c r="W12">
        <v>65</v>
      </c>
      <c r="X12">
        <v>65</v>
      </c>
    </row>
    <row r="13" spans="1:24" x14ac:dyDescent="0.45">
      <c r="B13" s="2">
        <f t="shared" si="0"/>
        <v>40</v>
      </c>
      <c r="C13" s="2">
        <v>556</v>
      </c>
      <c r="W13">
        <v>40</v>
      </c>
      <c r="X13">
        <v>40</v>
      </c>
    </row>
    <row r="14" spans="1:24" x14ac:dyDescent="0.45">
      <c r="B14" s="2">
        <f t="shared" si="0"/>
        <v>48</v>
      </c>
      <c r="C14" s="2">
        <v>866</v>
      </c>
      <c r="E14" s="12" t="s">
        <v>6</v>
      </c>
      <c r="F14" s="9" t="s">
        <v>18</v>
      </c>
      <c r="G14" s="8"/>
      <c r="H14" s="8"/>
      <c r="I14" s="8"/>
      <c r="J14" s="9" t="s">
        <v>18</v>
      </c>
      <c r="K14" s="7"/>
      <c r="L14" s="7"/>
      <c r="M14" s="7"/>
      <c r="N14" s="9" t="s">
        <v>19</v>
      </c>
      <c r="O14" s="7"/>
      <c r="P14" s="7"/>
      <c r="Q14" s="9" t="s">
        <v>19</v>
      </c>
      <c r="R14" s="7"/>
      <c r="S14" s="7"/>
      <c r="W14">
        <v>48</v>
      </c>
      <c r="X14">
        <v>48</v>
      </c>
    </row>
    <row r="15" spans="1:24" x14ac:dyDescent="0.45">
      <c r="B15" s="2">
        <f t="shared" si="0"/>
        <v>59</v>
      </c>
      <c r="C15" s="2">
        <v>511</v>
      </c>
      <c r="E15" s="12" t="s">
        <v>7</v>
      </c>
      <c r="F15" s="11" t="s">
        <v>27</v>
      </c>
      <c r="G15" s="8"/>
      <c r="H15" s="8"/>
      <c r="I15" s="8"/>
      <c r="J15" s="11" t="s">
        <v>32</v>
      </c>
      <c r="K15" s="7"/>
      <c r="L15" s="7"/>
      <c r="M15" s="7"/>
      <c r="N15" s="11" t="s">
        <v>29</v>
      </c>
      <c r="O15" s="7"/>
      <c r="P15" s="7"/>
      <c r="Q15" s="11" t="s">
        <v>30</v>
      </c>
      <c r="R15" s="7"/>
      <c r="S15" s="7"/>
      <c r="W15">
        <v>59</v>
      </c>
      <c r="X15">
        <v>59</v>
      </c>
    </row>
    <row r="16" spans="1:24" x14ac:dyDescent="0.45">
      <c r="B16" s="2">
        <f t="shared" si="0"/>
        <v>22</v>
      </c>
      <c r="C16" s="2">
        <v>929</v>
      </c>
      <c r="E16" s="12"/>
      <c r="F16" s="11" t="s">
        <v>26</v>
      </c>
      <c r="G16" s="8"/>
      <c r="H16" s="8"/>
      <c r="I16" s="8"/>
      <c r="J16" s="11" t="s">
        <v>26</v>
      </c>
      <c r="K16" s="7"/>
      <c r="L16" s="7"/>
      <c r="M16" s="7"/>
      <c r="N16" s="11" t="s">
        <v>28</v>
      </c>
      <c r="O16" s="7"/>
      <c r="P16" s="7"/>
      <c r="Q16" s="11" t="s">
        <v>31</v>
      </c>
      <c r="R16" s="7"/>
      <c r="S16" s="7"/>
      <c r="W16">
        <v>22</v>
      </c>
      <c r="X16">
        <v>22</v>
      </c>
    </row>
    <row r="17" spans="2:24" x14ac:dyDescent="0.45">
      <c r="B17" s="2">
        <f t="shared" si="0"/>
        <v>26</v>
      </c>
      <c r="C17" s="2">
        <v>513</v>
      </c>
      <c r="E17" s="12" t="s">
        <v>13</v>
      </c>
      <c r="F17" t="s">
        <v>14</v>
      </c>
      <c r="J17" t="s">
        <v>14</v>
      </c>
      <c r="N17" t="s">
        <v>15</v>
      </c>
      <c r="Q17" t="s">
        <v>15</v>
      </c>
      <c r="W17">
        <v>26</v>
      </c>
      <c r="X17">
        <v>26</v>
      </c>
    </row>
    <row r="18" spans="2:24" x14ac:dyDescent="0.45">
      <c r="B18" s="2">
        <f t="shared" si="0"/>
        <v>37</v>
      </c>
      <c r="C18" s="2">
        <v>987</v>
      </c>
      <c r="E18" s="12" t="s">
        <v>5</v>
      </c>
      <c r="F18" s="7" t="s">
        <v>16</v>
      </c>
      <c r="J18" s="7" t="s">
        <v>16</v>
      </c>
      <c r="N18" s="7" t="s">
        <v>20</v>
      </c>
      <c r="Q18" s="7" t="s">
        <v>20</v>
      </c>
      <c r="W18">
        <v>50</v>
      </c>
      <c r="X18">
        <v>37</v>
      </c>
    </row>
    <row r="19" spans="2:24" x14ac:dyDescent="0.45">
      <c r="B19" s="2">
        <f t="shared" si="0"/>
        <v>55</v>
      </c>
      <c r="C19" s="2">
        <v>812</v>
      </c>
      <c r="E19" s="12" t="s">
        <v>8</v>
      </c>
      <c r="F19" s="7" t="s">
        <v>4</v>
      </c>
      <c r="G19" s="7"/>
      <c r="H19" s="7"/>
      <c r="I19" s="7"/>
      <c r="J19" s="7" t="s">
        <v>4</v>
      </c>
      <c r="K19" s="7"/>
      <c r="L19" s="7"/>
      <c r="M19" s="7"/>
      <c r="N19" s="7" t="s">
        <v>21</v>
      </c>
      <c r="O19" s="7"/>
      <c r="P19" s="7"/>
      <c r="Q19" s="7" t="s">
        <v>21</v>
      </c>
      <c r="W19">
        <v>55</v>
      </c>
      <c r="X19">
        <v>55</v>
      </c>
    </row>
    <row r="20" spans="2:24" x14ac:dyDescent="0.45">
      <c r="B20" s="2">
        <f t="shared" si="0"/>
        <v>42</v>
      </c>
      <c r="C20" s="2">
        <v>616</v>
      </c>
      <c r="F20" s="7"/>
      <c r="G20" s="7"/>
      <c r="H20" s="7"/>
      <c r="I20" s="7"/>
      <c r="J20" s="7"/>
      <c r="K20" s="7"/>
      <c r="L20" s="7"/>
      <c r="M20" s="7"/>
      <c r="N20" s="7" t="s">
        <v>22</v>
      </c>
      <c r="O20" s="7"/>
      <c r="P20" s="7"/>
      <c r="Q20" s="7" t="s">
        <v>22</v>
      </c>
      <c r="W20">
        <v>42</v>
      </c>
      <c r="X20">
        <v>42</v>
      </c>
    </row>
    <row r="21" spans="2:24" x14ac:dyDescent="0.45">
      <c r="B21" s="2">
        <f t="shared" si="0"/>
        <v>33</v>
      </c>
      <c r="C21" s="2">
        <v>814</v>
      </c>
      <c r="E21" s="12" t="s">
        <v>33</v>
      </c>
      <c r="F21" cm="1">
        <f t="array" ref="F21">SUM(IF(_xlfn.ISFORMULA(F4:H13),1,0))</f>
        <v>17</v>
      </c>
      <c r="J21" cm="1">
        <f t="array" ref="J21">SUM(IF(_xlfn.ISFORMULA(J4:L13),1,0))</f>
        <v>17</v>
      </c>
      <c r="N21" cm="1">
        <f t="array" ref="N21">SUM(IF(_xlfn.ISFORMULA(N4:P13),1,0))</f>
        <v>1</v>
      </c>
      <c r="Q21" cm="1">
        <f t="array" ref="Q21">SUM(IF(_xlfn.ISFORMULA(Q4:S13),1,0))</f>
        <v>1</v>
      </c>
      <c r="W21">
        <v>50</v>
      </c>
      <c r="X21">
        <v>33</v>
      </c>
    </row>
    <row r="22" spans="2:24" x14ac:dyDescent="0.45">
      <c r="B22" s="2">
        <f t="shared" si="0"/>
        <v>52</v>
      </c>
      <c r="C22" s="2">
        <v>606</v>
      </c>
      <c r="W22">
        <v>52</v>
      </c>
      <c r="X22">
        <v>52</v>
      </c>
    </row>
    <row r="23" spans="2:24" x14ac:dyDescent="0.45">
      <c r="B23" s="2">
        <f t="shared" si="0"/>
        <v>31</v>
      </c>
      <c r="C23" s="2">
        <v>618</v>
      </c>
      <c r="W23">
        <v>50</v>
      </c>
      <c r="X23">
        <v>31</v>
      </c>
    </row>
    <row r="24" spans="2:24" x14ac:dyDescent="0.45">
      <c r="B24" s="2">
        <f t="shared" si="0"/>
        <v>62</v>
      </c>
      <c r="C24" s="2">
        <v>588</v>
      </c>
      <c r="W24">
        <v>62</v>
      </c>
      <c r="X24">
        <v>62</v>
      </c>
    </row>
    <row r="25" spans="2:24" x14ac:dyDescent="0.45">
      <c r="B25" s="2">
        <f t="shared" si="0"/>
        <v>32</v>
      </c>
      <c r="C25" s="2">
        <v>717</v>
      </c>
      <c r="W25">
        <v>50</v>
      </c>
      <c r="X25">
        <v>32</v>
      </c>
    </row>
    <row r="26" spans="2:24" x14ac:dyDescent="0.45">
      <c r="B26" s="2">
        <f t="shared" si="0"/>
        <v>33</v>
      </c>
      <c r="C26" s="2">
        <v>827</v>
      </c>
      <c r="W26">
        <v>50</v>
      </c>
      <c r="X26">
        <v>33</v>
      </c>
    </row>
    <row r="27" spans="2:24" x14ac:dyDescent="0.45">
      <c r="B27" s="2">
        <f t="shared" si="0"/>
        <v>37</v>
      </c>
      <c r="C27" s="2">
        <v>946</v>
      </c>
      <c r="W27">
        <v>50</v>
      </c>
      <c r="X27">
        <v>37</v>
      </c>
    </row>
    <row r="28" spans="2:24" x14ac:dyDescent="0.45">
      <c r="B28" s="2">
        <f t="shared" si="0"/>
        <v>39</v>
      </c>
      <c r="C28" s="2">
        <v>719</v>
      </c>
      <c r="W28">
        <v>50</v>
      </c>
      <c r="X28">
        <v>39</v>
      </c>
    </row>
    <row r="29" spans="2:24" x14ac:dyDescent="0.45">
      <c r="B29" s="2">
        <f t="shared" si="0"/>
        <v>65</v>
      </c>
      <c r="C29" s="2">
        <v>687</v>
      </c>
      <c r="W29">
        <v>65</v>
      </c>
      <c r="X29">
        <v>65</v>
      </c>
    </row>
    <row r="30" spans="2:24" x14ac:dyDescent="0.45">
      <c r="B30" s="2">
        <f t="shared" si="0"/>
        <v>24</v>
      </c>
      <c r="C30" s="2">
        <v>579</v>
      </c>
      <c r="W30">
        <v>24</v>
      </c>
      <c r="X30">
        <v>24</v>
      </c>
    </row>
    <row r="31" spans="2:24" x14ac:dyDescent="0.45">
      <c r="B31" s="2">
        <f t="shared" si="0"/>
        <v>50</v>
      </c>
      <c r="C31" s="2">
        <v>500</v>
      </c>
      <c r="W31">
        <v>50</v>
      </c>
      <c r="X31">
        <v>50</v>
      </c>
    </row>
    <row r="32" spans="2:24" x14ac:dyDescent="0.45">
      <c r="B32" s="2">
        <f t="shared" si="0"/>
        <v>29</v>
      </c>
      <c r="C32" s="2">
        <v>879</v>
      </c>
      <c r="W32">
        <v>29</v>
      </c>
      <c r="X32">
        <v>29</v>
      </c>
    </row>
    <row r="33" spans="2:24" x14ac:dyDescent="0.45">
      <c r="B33" s="2">
        <f t="shared" si="0"/>
        <v>61</v>
      </c>
      <c r="C33" s="2">
        <v>834</v>
      </c>
      <c r="W33">
        <v>61</v>
      </c>
      <c r="X33">
        <v>61</v>
      </c>
    </row>
    <row r="34" spans="2:24" x14ac:dyDescent="0.45">
      <c r="B34" s="2">
        <f t="shared" si="0"/>
        <v>31</v>
      </c>
      <c r="C34" s="2">
        <v>967</v>
      </c>
      <c r="W34">
        <v>50</v>
      </c>
      <c r="X34">
        <v>31</v>
      </c>
    </row>
    <row r="35" spans="2:24" x14ac:dyDescent="0.45">
      <c r="B35" s="2">
        <f t="shared" si="0"/>
        <v>51</v>
      </c>
      <c r="C35" s="2">
        <v>973</v>
      </c>
      <c r="W35">
        <v>51</v>
      </c>
      <c r="X35">
        <v>51</v>
      </c>
    </row>
    <row r="36" spans="2:24" x14ac:dyDescent="0.45">
      <c r="B36" s="2">
        <f t="shared" si="0"/>
        <v>44</v>
      </c>
      <c r="C36" s="2">
        <v>980</v>
      </c>
      <c r="W36">
        <v>44</v>
      </c>
      <c r="X36">
        <v>44</v>
      </c>
    </row>
    <row r="37" spans="2:24" x14ac:dyDescent="0.45">
      <c r="B37" s="2">
        <f t="shared" si="0"/>
        <v>32</v>
      </c>
      <c r="C37" s="2">
        <v>941</v>
      </c>
      <c r="W37">
        <v>50</v>
      </c>
      <c r="X37">
        <v>32</v>
      </c>
    </row>
    <row r="38" spans="2:24" x14ac:dyDescent="0.45">
      <c r="B38" s="2">
        <f t="shared" si="0"/>
        <v>61</v>
      </c>
      <c r="C38" s="2">
        <v>569</v>
      </c>
      <c r="W38">
        <v>61</v>
      </c>
      <c r="X38">
        <v>61</v>
      </c>
    </row>
    <row r="39" spans="2:24" x14ac:dyDescent="0.45">
      <c r="B39" s="2">
        <f t="shared" si="0"/>
        <v>45</v>
      </c>
      <c r="C39" s="2">
        <v>502</v>
      </c>
      <c r="W39">
        <v>45</v>
      </c>
      <c r="X39">
        <v>45</v>
      </c>
    </row>
    <row r="40" spans="2:24" x14ac:dyDescent="0.45">
      <c r="B40" s="2">
        <f t="shared" si="0"/>
        <v>56</v>
      </c>
      <c r="C40" s="2">
        <v>875</v>
      </c>
      <c r="W40">
        <v>56</v>
      </c>
      <c r="X40">
        <v>56</v>
      </c>
    </row>
    <row r="41" spans="2:24" x14ac:dyDescent="0.45">
      <c r="B41" s="2">
        <f t="shared" si="0"/>
        <v>21</v>
      </c>
      <c r="C41" s="2">
        <v>912</v>
      </c>
      <c r="W41">
        <v>21</v>
      </c>
      <c r="X41">
        <v>21</v>
      </c>
    </row>
    <row r="42" spans="2:24" x14ac:dyDescent="0.45">
      <c r="B42" s="2">
        <f t="shared" si="0"/>
        <v>40</v>
      </c>
      <c r="C42" s="2">
        <v>611</v>
      </c>
      <c r="W42">
        <v>40</v>
      </c>
      <c r="X42">
        <v>40</v>
      </c>
    </row>
    <row r="43" spans="2:24" x14ac:dyDescent="0.45">
      <c r="B43" s="2">
        <f t="shared" si="0"/>
        <v>68</v>
      </c>
      <c r="C43" s="2">
        <v>722</v>
      </c>
      <c r="W43">
        <v>68</v>
      </c>
      <c r="X43">
        <v>68</v>
      </c>
    </row>
    <row r="44" spans="2:24" x14ac:dyDescent="0.45">
      <c r="B44" s="2">
        <f t="shared" si="0"/>
        <v>22</v>
      </c>
      <c r="C44" s="2">
        <v>980</v>
      </c>
      <c r="W44">
        <v>22</v>
      </c>
      <c r="X44">
        <v>22</v>
      </c>
    </row>
    <row r="45" spans="2:24" x14ac:dyDescent="0.45">
      <c r="B45" s="2">
        <f t="shared" si="0"/>
        <v>34</v>
      </c>
      <c r="C45" s="2">
        <v>832</v>
      </c>
      <c r="W45">
        <v>50</v>
      </c>
      <c r="X45">
        <v>34</v>
      </c>
    </row>
    <row r="46" spans="2:24" x14ac:dyDescent="0.45">
      <c r="B46" s="2">
        <f t="shared" si="0"/>
        <v>38</v>
      </c>
      <c r="C46" s="2">
        <v>618</v>
      </c>
      <c r="W46">
        <v>50</v>
      </c>
      <c r="X46">
        <v>38</v>
      </c>
    </row>
    <row r="47" spans="2:24" x14ac:dyDescent="0.45">
      <c r="B47" s="2">
        <f t="shared" si="0"/>
        <v>39</v>
      </c>
      <c r="C47" s="2">
        <v>669</v>
      </c>
      <c r="W47">
        <v>50</v>
      </c>
      <c r="X47">
        <v>39</v>
      </c>
    </row>
    <row r="48" spans="2:24" x14ac:dyDescent="0.45">
      <c r="B48" s="2">
        <f t="shared" si="0"/>
        <v>55</v>
      </c>
      <c r="C48" s="2">
        <v>682</v>
      </c>
      <c r="W48">
        <v>55</v>
      </c>
      <c r="X48">
        <v>55</v>
      </c>
    </row>
    <row r="49" spans="2:24" x14ac:dyDescent="0.45">
      <c r="B49" s="2">
        <f t="shared" si="0"/>
        <v>59</v>
      </c>
      <c r="C49" s="2">
        <v>711</v>
      </c>
      <c r="W49">
        <v>59</v>
      </c>
      <c r="X49">
        <v>59</v>
      </c>
    </row>
    <row r="50" spans="2:24" x14ac:dyDescent="0.45">
      <c r="B50" s="2">
        <f t="shared" si="0"/>
        <v>26</v>
      </c>
      <c r="C50" s="2">
        <v>714</v>
      </c>
      <c r="W50">
        <v>26</v>
      </c>
      <c r="X50">
        <v>26</v>
      </c>
    </row>
    <row r="51" spans="2:24" x14ac:dyDescent="0.45">
      <c r="B51" s="2">
        <f t="shared" si="0"/>
        <v>39</v>
      </c>
      <c r="C51" s="2">
        <v>953</v>
      </c>
      <c r="W51">
        <v>50</v>
      </c>
      <c r="X51">
        <v>39</v>
      </c>
    </row>
    <row r="52" spans="2:24" x14ac:dyDescent="0.45">
      <c r="B52" s="2">
        <f t="shared" si="0"/>
        <v>57</v>
      </c>
      <c r="C52" s="2">
        <v>549</v>
      </c>
      <c r="W52">
        <v>57</v>
      </c>
      <c r="X52">
        <v>57</v>
      </c>
    </row>
    <row r="53" spans="2:24" x14ac:dyDescent="0.45">
      <c r="B53" s="2">
        <f t="shared" si="0"/>
        <v>65</v>
      </c>
      <c r="C53" s="2">
        <v>589</v>
      </c>
      <c r="W53">
        <v>65</v>
      </c>
      <c r="X53">
        <v>65</v>
      </c>
    </row>
    <row r="54" spans="2:24" x14ac:dyDescent="0.45">
      <c r="B54" s="2">
        <f t="shared" si="0"/>
        <v>61</v>
      </c>
      <c r="C54" s="2">
        <v>723</v>
      </c>
      <c r="W54">
        <v>61</v>
      </c>
      <c r="X54">
        <v>61</v>
      </c>
    </row>
    <row r="55" spans="2:24" x14ac:dyDescent="0.45">
      <c r="B55" s="2">
        <f t="shared" si="0"/>
        <v>39</v>
      </c>
      <c r="C55" s="2">
        <v>676</v>
      </c>
      <c r="W55">
        <v>50</v>
      </c>
      <c r="X55">
        <v>39</v>
      </c>
    </row>
    <row r="56" spans="2:24" x14ac:dyDescent="0.45">
      <c r="B56" s="2">
        <f t="shared" si="0"/>
        <v>53</v>
      </c>
      <c r="C56" s="2">
        <v>751</v>
      </c>
      <c r="W56">
        <v>53</v>
      </c>
      <c r="X56">
        <v>53</v>
      </c>
    </row>
    <row r="57" spans="2:24" x14ac:dyDescent="0.45">
      <c r="B57" s="2">
        <f t="shared" si="0"/>
        <v>30</v>
      </c>
      <c r="C57" s="2">
        <v>619</v>
      </c>
      <c r="W57">
        <v>50</v>
      </c>
      <c r="X57">
        <v>30</v>
      </c>
    </row>
    <row r="58" spans="2:24" x14ac:dyDescent="0.45">
      <c r="B58" s="2">
        <f t="shared" si="0"/>
        <v>32</v>
      </c>
      <c r="C58" s="2">
        <v>965</v>
      </c>
      <c r="W58">
        <v>50</v>
      </c>
      <c r="X58">
        <v>32</v>
      </c>
    </row>
    <row r="59" spans="2:24" x14ac:dyDescent="0.45">
      <c r="B59" s="2">
        <f t="shared" si="0"/>
        <v>45</v>
      </c>
      <c r="C59" s="2">
        <v>683</v>
      </c>
      <c r="W59">
        <v>45</v>
      </c>
      <c r="X59">
        <v>45</v>
      </c>
    </row>
    <row r="60" spans="2:24" x14ac:dyDescent="0.45">
      <c r="B60" s="2">
        <f t="shared" si="0"/>
        <v>44</v>
      </c>
      <c r="C60" s="2">
        <v>733</v>
      </c>
      <c r="W60">
        <v>44</v>
      </c>
      <c r="X60">
        <v>44</v>
      </c>
    </row>
    <row r="61" spans="2:24" x14ac:dyDescent="0.45">
      <c r="B61" s="2">
        <f t="shared" si="0"/>
        <v>29</v>
      </c>
      <c r="C61" s="2">
        <v>753</v>
      </c>
      <c r="W61">
        <v>29</v>
      </c>
      <c r="X61">
        <v>29</v>
      </c>
    </row>
    <row r="62" spans="2:24" x14ac:dyDescent="0.45">
      <c r="B62" s="2">
        <f t="shared" si="0"/>
        <v>65</v>
      </c>
      <c r="C62" s="2">
        <v>747</v>
      </c>
      <c r="W62">
        <v>65</v>
      </c>
      <c r="X62">
        <v>65</v>
      </c>
    </row>
    <row r="63" spans="2:24" x14ac:dyDescent="0.45">
      <c r="B63" s="2">
        <f t="shared" si="0"/>
        <v>34</v>
      </c>
      <c r="C63" s="2">
        <v>861</v>
      </c>
      <c r="W63">
        <v>50</v>
      </c>
      <c r="X63">
        <v>34</v>
      </c>
    </row>
    <row r="64" spans="2:24" x14ac:dyDescent="0.45">
      <c r="B64" s="2">
        <f t="shared" si="0"/>
        <v>27</v>
      </c>
      <c r="C64" s="2">
        <v>688</v>
      </c>
      <c r="W64">
        <v>27</v>
      </c>
      <c r="X64">
        <v>27</v>
      </c>
    </row>
    <row r="65" spans="2:24" x14ac:dyDescent="0.45">
      <c r="B65" s="2">
        <f t="shared" si="0"/>
        <v>39</v>
      </c>
      <c r="C65" s="2">
        <v>500</v>
      </c>
      <c r="W65">
        <v>50</v>
      </c>
      <c r="X65">
        <v>39</v>
      </c>
    </row>
    <row r="66" spans="2:24" x14ac:dyDescent="0.45">
      <c r="B66" s="2">
        <f t="shared" si="0"/>
        <v>45</v>
      </c>
      <c r="C66" s="2">
        <v>796</v>
      </c>
      <c r="W66">
        <v>45</v>
      </c>
      <c r="X66">
        <v>45</v>
      </c>
    </row>
    <row r="67" spans="2:24" x14ac:dyDescent="0.45">
      <c r="B67" s="2">
        <f t="shared" si="0"/>
        <v>56</v>
      </c>
      <c r="C67" s="2">
        <v>643</v>
      </c>
      <c r="W67">
        <v>56</v>
      </c>
      <c r="X67">
        <v>56</v>
      </c>
    </row>
    <row r="68" spans="2:24" x14ac:dyDescent="0.45">
      <c r="B68" s="2">
        <f t="shared" si="0"/>
        <v>36</v>
      </c>
      <c r="C68" s="2">
        <v>928</v>
      </c>
      <c r="W68">
        <v>50</v>
      </c>
      <c r="X68">
        <v>36</v>
      </c>
    </row>
    <row r="69" spans="2:24" x14ac:dyDescent="0.45">
      <c r="B69" s="2">
        <f t="shared" si="0"/>
        <v>24</v>
      </c>
      <c r="C69" s="2">
        <v>896</v>
      </c>
      <c r="W69">
        <v>24</v>
      </c>
      <c r="X69">
        <v>24</v>
      </c>
    </row>
    <row r="70" spans="2:24" x14ac:dyDescent="0.45">
      <c r="B70" s="2">
        <f t="shared" si="0"/>
        <v>26</v>
      </c>
      <c r="C70" s="2">
        <v>965</v>
      </c>
      <c r="W70">
        <v>26</v>
      </c>
      <c r="X70">
        <v>26</v>
      </c>
    </row>
    <row r="71" spans="2:24" x14ac:dyDescent="0.45">
      <c r="B71" s="2">
        <f t="shared" si="0"/>
        <v>68</v>
      </c>
      <c r="C71" s="2">
        <v>518</v>
      </c>
      <c r="W71">
        <v>68</v>
      </c>
      <c r="X71">
        <v>68</v>
      </c>
    </row>
    <row r="72" spans="2:24" x14ac:dyDescent="0.45">
      <c r="B72" s="2">
        <f t="shared" si="0"/>
        <v>39</v>
      </c>
      <c r="C72" s="2">
        <v>902</v>
      </c>
      <c r="W72">
        <v>50</v>
      </c>
      <c r="X72">
        <v>39</v>
      </c>
    </row>
    <row r="73" spans="2:24" x14ac:dyDescent="0.45">
      <c r="B73" s="2">
        <f t="shared" ref="B73:B107" si="7">IF($U$2,W73,X73)</f>
        <v>27</v>
      </c>
      <c r="C73" s="2">
        <v>890</v>
      </c>
      <c r="W73">
        <v>27</v>
      </c>
      <c r="X73">
        <v>27</v>
      </c>
    </row>
    <row r="74" spans="2:24" x14ac:dyDescent="0.45">
      <c r="B74" s="2">
        <f t="shared" si="7"/>
        <v>26</v>
      </c>
      <c r="C74" s="2">
        <v>572</v>
      </c>
      <c r="W74">
        <v>26</v>
      </c>
      <c r="X74">
        <v>26</v>
      </c>
    </row>
    <row r="75" spans="2:24" x14ac:dyDescent="0.45">
      <c r="B75" s="2">
        <f t="shared" si="7"/>
        <v>27</v>
      </c>
      <c r="C75" s="2">
        <v>798</v>
      </c>
      <c r="W75">
        <v>27</v>
      </c>
      <c r="X75">
        <v>27</v>
      </c>
    </row>
    <row r="76" spans="2:24" x14ac:dyDescent="0.45">
      <c r="B76" s="2">
        <f t="shared" si="7"/>
        <v>57</v>
      </c>
      <c r="C76" s="2">
        <v>674</v>
      </c>
      <c r="W76">
        <v>57</v>
      </c>
      <c r="X76">
        <v>57</v>
      </c>
    </row>
    <row r="77" spans="2:24" x14ac:dyDescent="0.45">
      <c r="B77" s="2">
        <f t="shared" si="7"/>
        <v>51</v>
      </c>
      <c r="C77" s="2">
        <v>994</v>
      </c>
      <c r="W77">
        <v>51</v>
      </c>
      <c r="X77">
        <v>51</v>
      </c>
    </row>
    <row r="78" spans="2:24" x14ac:dyDescent="0.45">
      <c r="B78" s="2">
        <f t="shared" si="7"/>
        <v>43</v>
      </c>
      <c r="C78" s="2">
        <v>928</v>
      </c>
      <c r="W78">
        <v>43</v>
      </c>
      <c r="X78">
        <v>43</v>
      </c>
    </row>
    <row r="79" spans="2:24" x14ac:dyDescent="0.45">
      <c r="B79" s="2">
        <f t="shared" si="7"/>
        <v>35</v>
      </c>
      <c r="C79" s="2">
        <v>668</v>
      </c>
      <c r="W79">
        <v>50</v>
      </c>
      <c r="X79">
        <v>35</v>
      </c>
    </row>
    <row r="80" spans="2:24" x14ac:dyDescent="0.45">
      <c r="B80" s="2">
        <f t="shared" si="7"/>
        <v>32</v>
      </c>
      <c r="C80" s="2">
        <v>555</v>
      </c>
      <c r="W80">
        <v>50</v>
      </c>
      <c r="X80">
        <v>32</v>
      </c>
    </row>
    <row r="81" spans="2:24" x14ac:dyDescent="0.45">
      <c r="B81" s="2">
        <f t="shared" si="7"/>
        <v>24</v>
      </c>
      <c r="C81" s="2">
        <v>761</v>
      </c>
      <c r="W81">
        <v>24</v>
      </c>
      <c r="X81">
        <v>24</v>
      </c>
    </row>
    <row r="82" spans="2:24" x14ac:dyDescent="0.45">
      <c r="B82" s="2">
        <f t="shared" si="7"/>
        <v>25</v>
      </c>
      <c r="C82" s="2">
        <v>943</v>
      </c>
      <c r="W82">
        <v>25</v>
      </c>
      <c r="X82">
        <v>25</v>
      </c>
    </row>
    <row r="83" spans="2:24" x14ac:dyDescent="0.45">
      <c r="B83" s="2">
        <f t="shared" si="7"/>
        <v>47</v>
      </c>
      <c r="C83" s="2">
        <v>539</v>
      </c>
      <c r="W83">
        <v>47</v>
      </c>
      <c r="X83">
        <v>47</v>
      </c>
    </row>
    <row r="84" spans="2:24" x14ac:dyDescent="0.45">
      <c r="B84" s="2">
        <f t="shared" si="7"/>
        <v>30</v>
      </c>
      <c r="C84" s="2">
        <v>582</v>
      </c>
      <c r="W84">
        <v>50</v>
      </c>
      <c r="X84">
        <v>30</v>
      </c>
    </row>
    <row r="85" spans="2:24" x14ac:dyDescent="0.45">
      <c r="B85" s="2">
        <f t="shared" si="7"/>
        <v>46</v>
      </c>
      <c r="C85" s="2">
        <v>664</v>
      </c>
      <c r="W85">
        <v>46</v>
      </c>
      <c r="X85">
        <v>46</v>
      </c>
    </row>
    <row r="86" spans="2:24" x14ac:dyDescent="0.45">
      <c r="B86" s="2">
        <f t="shared" si="7"/>
        <v>36</v>
      </c>
      <c r="C86" s="2">
        <v>723</v>
      </c>
      <c r="W86">
        <v>50</v>
      </c>
      <c r="X86">
        <v>36</v>
      </c>
    </row>
    <row r="87" spans="2:24" x14ac:dyDescent="0.45">
      <c r="B87" s="2">
        <f t="shared" si="7"/>
        <v>21</v>
      </c>
      <c r="C87" s="2">
        <v>866</v>
      </c>
      <c r="W87">
        <v>21</v>
      </c>
      <c r="X87">
        <v>21</v>
      </c>
    </row>
    <row r="88" spans="2:24" x14ac:dyDescent="0.45">
      <c r="B88" s="2">
        <f t="shared" si="7"/>
        <v>56</v>
      </c>
      <c r="C88" s="2">
        <v>836</v>
      </c>
      <c r="W88">
        <v>56</v>
      </c>
      <c r="X88">
        <v>56</v>
      </c>
    </row>
    <row r="89" spans="2:24" x14ac:dyDescent="0.45">
      <c r="B89" s="2">
        <f t="shared" si="7"/>
        <v>23</v>
      </c>
      <c r="C89" s="2">
        <v>943</v>
      </c>
      <c r="W89">
        <v>23</v>
      </c>
      <c r="X89">
        <v>23</v>
      </c>
    </row>
    <row r="90" spans="2:24" x14ac:dyDescent="0.45">
      <c r="B90" s="2">
        <f t="shared" si="7"/>
        <v>57</v>
      </c>
      <c r="C90" s="2">
        <v>601</v>
      </c>
      <c r="W90">
        <v>57</v>
      </c>
      <c r="X90">
        <v>57</v>
      </c>
    </row>
    <row r="91" spans="2:24" x14ac:dyDescent="0.45">
      <c r="B91" s="2">
        <f t="shared" si="7"/>
        <v>35</v>
      </c>
      <c r="C91" s="2">
        <v>750</v>
      </c>
      <c r="W91">
        <v>50</v>
      </c>
      <c r="X91">
        <v>35</v>
      </c>
    </row>
    <row r="92" spans="2:24" x14ac:dyDescent="0.45">
      <c r="B92" s="2">
        <f t="shared" si="7"/>
        <v>49</v>
      </c>
      <c r="C92" s="2">
        <v>829</v>
      </c>
      <c r="W92">
        <v>49</v>
      </c>
      <c r="X92">
        <v>49</v>
      </c>
    </row>
    <row r="93" spans="2:24" x14ac:dyDescent="0.45">
      <c r="B93" s="2">
        <f t="shared" si="7"/>
        <v>53</v>
      </c>
      <c r="C93" s="2">
        <v>745</v>
      </c>
      <c r="W93">
        <v>53</v>
      </c>
      <c r="X93">
        <v>53</v>
      </c>
    </row>
    <row r="94" spans="2:24" x14ac:dyDescent="0.45">
      <c r="B94" s="2">
        <f t="shared" si="7"/>
        <v>60</v>
      </c>
      <c r="C94" s="2">
        <v>680</v>
      </c>
      <c r="W94">
        <v>60</v>
      </c>
      <c r="X94">
        <v>60</v>
      </c>
    </row>
    <row r="95" spans="2:24" x14ac:dyDescent="0.45">
      <c r="B95" s="2">
        <f t="shared" si="7"/>
        <v>52</v>
      </c>
      <c r="C95" s="2">
        <v>665</v>
      </c>
      <c r="W95">
        <v>52</v>
      </c>
      <c r="X95">
        <v>52</v>
      </c>
    </row>
    <row r="96" spans="2:24" x14ac:dyDescent="0.45">
      <c r="B96" s="2">
        <f t="shared" si="7"/>
        <v>62</v>
      </c>
      <c r="C96" s="2">
        <v>665</v>
      </c>
      <c r="W96">
        <v>62</v>
      </c>
      <c r="X96">
        <v>62</v>
      </c>
    </row>
    <row r="97" spans="2:24" x14ac:dyDescent="0.45">
      <c r="B97" s="2">
        <f t="shared" si="7"/>
        <v>31</v>
      </c>
      <c r="C97" s="2">
        <v>886</v>
      </c>
      <c r="W97">
        <v>50</v>
      </c>
      <c r="X97">
        <v>31</v>
      </c>
    </row>
    <row r="98" spans="2:24" x14ac:dyDescent="0.45">
      <c r="B98" s="2">
        <f t="shared" si="7"/>
        <v>57</v>
      </c>
      <c r="C98" s="2">
        <v>612</v>
      </c>
      <c r="W98">
        <v>57</v>
      </c>
      <c r="X98">
        <v>57</v>
      </c>
    </row>
    <row r="99" spans="2:24" x14ac:dyDescent="0.45">
      <c r="B99" s="2">
        <f t="shared" si="7"/>
        <v>47</v>
      </c>
      <c r="C99" s="2">
        <v>780</v>
      </c>
      <c r="W99">
        <v>47</v>
      </c>
      <c r="X99">
        <v>47</v>
      </c>
    </row>
    <row r="100" spans="2:24" x14ac:dyDescent="0.45">
      <c r="B100" s="2">
        <f t="shared" si="7"/>
        <v>69</v>
      </c>
      <c r="C100" s="2">
        <v>848</v>
      </c>
      <c r="W100">
        <v>69</v>
      </c>
      <c r="X100">
        <v>69</v>
      </c>
    </row>
    <row r="101" spans="2:24" x14ac:dyDescent="0.45">
      <c r="B101" s="2">
        <f t="shared" si="7"/>
        <v>32</v>
      </c>
      <c r="C101" s="2">
        <v>604</v>
      </c>
      <c r="W101">
        <v>50</v>
      </c>
      <c r="X101">
        <v>32</v>
      </c>
    </row>
    <row r="102" spans="2:24" x14ac:dyDescent="0.45">
      <c r="B102" s="2">
        <f t="shared" si="7"/>
        <v>57</v>
      </c>
      <c r="C102" s="2">
        <v>960</v>
      </c>
      <c r="W102">
        <v>57</v>
      </c>
      <c r="X102">
        <v>57</v>
      </c>
    </row>
    <row r="103" spans="2:24" x14ac:dyDescent="0.45">
      <c r="B103" s="2">
        <f t="shared" si="7"/>
        <v>62</v>
      </c>
      <c r="C103" s="2">
        <v>830</v>
      </c>
      <c r="W103">
        <v>62</v>
      </c>
      <c r="X103">
        <v>62</v>
      </c>
    </row>
    <row r="104" spans="2:24" x14ac:dyDescent="0.45">
      <c r="B104" s="2">
        <f t="shared" si="7"/>
        <v>51</v>
      </c>
      <c r="C104" s="2">
        <v>557</v>
      </c>
      <c r="W104">
        <v>51</v>
      </c>
      <c r="X104">
        <v>51</v>
      </c>
    </row>
    <row r="105" spans="2:24" x14ac:dyDescent="0.45">
      <c r="B105" s="2">
        <f t="shared" si="7"/>
        <v>49</v>
      </c>
      <c r="C105" s="2">
        <v>586</v>
      </c>
      <c r="W105">
        <v>49</v>
      </c>
      <c r="X105">
        <v>49</v>
      </c>
    </row>
    <row r="106" spans="2:24" x14ac:dyDescent="0.45">
      <c r="B106" s="2">
        <f t="shared" si="7"/>
        <v>64</v>
      </c>
      <c r="C106" s="2">
        <v>556</v>
      </c>
      <c r="W106">
        <v>64</v>
      </c>
      <c r="X106">
        <v>64</v>
      </c>
    </row>
    <row r="107" spans="2:24" x14ac:dyDescent="0.45">
      <c r="B107" s="2">
        <f t="shared" si="7"/>
        <v>35</v>
      </c>
      <c r="C107" s="2">
        <v>713</v>
      </c>
      <c r="W107">
        <v>50</v>
      </c>
      <c r="X107">
        <v>35</v>
      </c>
    </row>
  </sheetData>
  <conditionalFormatting sqref="F4:R6 F7:Q7 R7:R8 F8:P8 F9:R13">
    <cfRule type="expression" dxfId="2" priority="16">
      <formula>AND($U$1,_xlfn.ISFORMULA(F4))</formula>
    </cfRule>
  </conditionalFormatting>
  <conditionalFormatting sqref="J4:V4 J5:U5 J6:S7 J8:P8 R8:S8 J9:S12 J13:U14 V6">
    <cfRule type="expression" dxfId="1" priority="17">
      <formula>AND($U$1,_xlfn.ISFORMULA(J4))</formula>
    </cfRule>
  </conditionalFormatting>
  <conditionalFormatting sqref="T1:T2">
    <cfRule type="duplicateValues" dxfId="0" priority="18"/>
  </conditionalFormatting>
  <hyperlinks>
    <hyperlink ref="N4" r:id="rId1" xr:uid="{7D4C40F0-BD3D-42E8-8177-FA0088F333C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Cid Cañigueral</dc:creator>
  <cp:keywords/>
  <dc:description/>
  <cp:lastModifiedBy>Kevin Lehrbass</cp:lastModifiedBy>
  <cp:revision/>
  <dcterms:created xsi:type="dcterms:W3CDTF">2025-07-26T14:23:48Z</dcterms:created>
  <dcterms:modified xsi:type="dcterms:W3CDTF">2025-11-24T23:56:59Z</dcterms:modified>
  <cp:category/>
  <cp:contentStatus/>
</cp:coreProperties>
</file>