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/>
  <mc:AlternateContent xmlns:mc="http://schemas.openxmlformats.org/markup-compatibility/2006">
    <mc:Choice Requires="x15">
      <x15ac:absPath xmlns:x15ac="http://schemas.microsoft.com/office/spreadsheetml/2010/11/ac" url="https://d.docs.live.net/0e2cae36cc000317/Desktop/"/>
    </mc:Choice>
  </mc:AlternateContent>
  <xr:revisionPtr revIDLastSave="35" documentId="8_{32CAA967-D167-4936-B4A9-FEFCC1B96714}" xr6:coauthVersionLast="47" xr6:coauthVersionMax="47" xr10:uidLastSave="{C41EFC26-363C-4DD4-837A-127AC7206FBC}"/>
  <bookViews>
    <workbookView xWindow="-98" yWindow="-98" windowWidth="20715" windowHeight="13515" tabRatio="733" xr2:uid="{00000000-000D-0000-FFFF-FFFF00000000}"/>
  </bookViews>
  <sheets>
    <sheet name="Intro" sheetId="3" r:id="rId1"/>
    <sheet name="Examine the data!" sheetId="7" r:id="rId2"/>
    <sheet name="The Hierarchy of Excel Users" sheetId="5" r:id="rId3"/>
    <sheet name="single formula solutions" sheetId="4" r:id="rId4"/>
    <sheet name="helper column solution" sheetId="1" r:id="rId5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7" l="1" a="1"/>
  <c r="K41" i="4"/>
  <c r="K33" i="4"/>
  <c r="K25" i="4"/>
  <c r="K17" i="4"/>
  <c r="K10" i="4"/>
  <c r="K3" i="4"/>
  <c r="L41" i="4" a="1"/>
  <c r="L33" i="4" a="1"/>
  <c r="L25" i="4" a="1"/>
  <c r="L17" i="4" a="1"/>
  <c r="L10" i="4" a="1"/>
  <c r="L3" i="4" a="1"/>
  <c r="J3" i="4" a="1"/>
  <c r="R4" i="1" a="1"/>
  <c r="L4" i="1"/>
  <c r="L5" i="1"/>
  <c r="L6" i="1"/>
  <c r="L7" i="1"/>
  <c r="L8" i="1"/>
  <c r="M8" i="1" s="1"/>
  <c r="L9" i="1"/>
  <c r="L10" i="1"/>
  <c r="L11" i="1"/>
  <c r="L12" i="1"/>
  <c r="M12" i="1" s="1"/>
  <c r="N12" i="1" s="1"/>
  <c r="L13" i="1"/>
  <c r="L14" i="1"/>
  <c r="M14" i="1" s="1"/>
  <c r="N14" i="1" s="1"/>
  <c r="L15" i="1"/>
  <c r="L16" i="1"/>
  <c r="L17" i="1"/>
  <c r="L18" i="1"/>
  <c r="L19" i="1"/>
  <c r="L20" i="1"/>
  <c r="L21" i="1"/>
  <c r="M21" i="1" s="1"/>
  <c r="L22" i="1"/>
  <c r="L23" i="1"/>
  <c r="L24" i="1"/>
  <c r="L25" i="1"/>
  <c r="L26" i="1"/>
  <c r="L27" i="1"/>
  <c r="M27" i="1" s="1"/>
  <c r="L28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" i="1"/>
  <c r="L3" i="1"/>
  <c r="M3" i="1" s="1"/>
  <c r="J3" i="1" a="1"/>
  <c r="M13" i="1" l="1"/>
  <c r="M15" i="1"/>
  <c r="M9" i="1"/>
  <c r="N8" i="1"/>
  <c r="M22" i="1"/>
  <c r="N21" i="1"/>
  <c r="M28" i="1"/>
  <c r="N28" i="1" s="1"/>
  <c r="N27" i="1"/>
  <c r="M4" i="1"/>
  <c r="N3" i="1"/>
  <c r="M5" i="1" l="1"/>
  <c r="N4" i="1"/>
  <c r="N15" i="1"/>
  <c r="M16" i="1"/>
  <c r="N9" i="1"/>
  <c r="M10" i="1"/>
  <c r="N22" i="1"/>
  <c r="M23" i="1"/>
  <c r="N13" i="1"/>
  <c r="N5" i="1" l="1"/>
  <c r="M6" i="1"/>
  <c r="N16" i="1"/>
  <c r="M17" i="1"/>
  <c r="N10" i="1"/>
  <c r="M11" i="1"/>
  <c r="N11" i="1" s="1"/>
  <c r="N23" i="1"/>
  <c r="M24" i="1"/>
  <c r="N6" i="1" l="1"/>
  <c r="M7" i="1"/>
  <c r="N7" i="1" s="1"/>
  <c r="N17" i="1"/>
  <c r="M18" i="1"/>
  <c r="N24" i="1"/>
  <c r="M25" i="1"/>
  <c r="N18" i="1" l="1"/>
  <c r="M19" i="1"/>
  <c r="N25" i="1"/>
  <c r="M26" i="1"/>
  <c r="N26" i="1" s="1"/>
  <c r="N19" i="1" l="1"/>
  <c r="M20" i="1"/>
  <c r="N20" i="1" l="1"/>
  <c r="O3" i="1" a="1"/>
  <c r="Q6" i="1" l="1" a="1"/>
  <c r="Q5" i="1" a="1"/>
  <c r="Q4" i="1" a="1"/>
  <c r="Q7" i="1" a="1"/>
  <c r="Q8" i="1" a="1"/>
  <c r="Q3" i="1" a="1"/>
  <c r="V2" i="1" s="1" a="1"/>
  <c r="P3" i="1" a="1"/>
  <c r="P8" i="1" a="1"/>
  <c r="P7" i="1" a="1"/>
  <c r="P6" i="1" a="1"/>
  <c r="P5" i="1" a="1"/>
  <c r="P4" i="1" a="1"/>
  <c r="R3" i="1" a="1"/>
  <c r="R8" i="1" a="1"/>
  <c r="R7" i="1" a="1"/>
  <c r="R6" i="1" a="1"/>
  <c r="R5" i="1" a="1"/>
  <c r="S3" i="1" a="1"/>
  <c r="S5" i="1" a="1"/>
  <c r="S4" i="1" a="1"/>
  <c r="T5" i="1" a="1"/>
  <c r="T6" i="1" a="1"/>
  <c r="T8" i="1" a="1"/>
  <c r="T7" i="1" a="1"/>
  <c r="S6" i="1" a="1"/>
  <c r="T4" i="1" a="1"/>
  <c r="S8" i="1" a="1"/>
  <c r="T3" i="1" a="1"/>
  <c r="S7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<sst xmlns="http://schemas.openxmlformats.org/spreadsheetml/2006/main" count="218" uniqueCount="82">
  <si>
    <t>Answer Expected</t>
  </si>
  <si>
    <t>Property,Value</t>
  </si>
  <si>
    <t>EmployeeID</t>
  </si>
  <si>
    <t>Name</t>
  </si>
  <si>
    <t>Skill</t>
  </si>
  <si>
    <t>Role</t>
  </si>
  <si>
    <t>Location</t>
  </si>
  <si>
    <t>Status</t>
  </si>
  <si>
    <t>EmployeeID,E001</t>
  </si>
  <si>
    <t>E001</t>
  </si>
  <si>
    <t>Alice</t>
  </si>
  <si>
    <t>Excel, Python</t>
  </si>
  <si>
    <t>Analyst</t>
  </si>
  <si>
    <t>Name,Alice</t>
  </si>
  <si>
    <t>E002</t>
  </si>
  <si>
    <t>Bob</t>
  </si>
  <si>
    <t>Manager</t>
  </si>
  <si>
    <t>London</t>
  </si>
  <si>
    <t>Skill,Excel</t>
  </si>
  <si>
    <t>E003</t>
  </si>
  <si>
    <t>Charlie</t>
  </si>
  <si>
    <t>Skill,Python</t>
  </si>
  <si>
    <t>E004</t>
  </si>
  <si>
    <t>Diana</t>
  </si>
  <si>
    <t>PowerBI, DAX, Excel</t>
  </si>
  <si>
    <t>Developer</t>
  </si>
  <si>
    <t>Tokyo</t>
  </si>
  <si>
    <t>Role,Analyst</t>
  </si>
  <si>
    <t>E005</t>
  </si>
  <si>
    <t>Evan</t>
  </si>
  <si>
    <t>Azure</t>
  </si>
  <si>
    <t>Admin</t>
  </si>
  <si>
    <t>Sydney</t>
  </si>
  <si>
    <t>Active</t>
  </si>
  <si>
    <t>EmployeeID,E002</t>
  </si>
  <si>
    <t>E006</t>
  </si>
  <si>
    <t>Leave</t>
  </si>
  <si>
    <t>Role,Manager</t>
  </si>
  <si>
    <t>Name,Bob</t>
  </si>
  <si>
    <t>Location,London</t>
  </si>
  <si>
    <t>EmployeeID,E003</t>
  </si>
  <si>
    <t>Name,Charlie</t>
  </si>
  <si>
    <t>EmployeeID,E004</t>
  </si>
  <si>
    <t>Location,Tokyo</t>
  </si>
  <si>
    <t>Skill,PowerBI</t>
  </si>
  <si>
    <t>Skill,DAX</t>
  </si>
  <si>
    <t>Role,Developer</t>
  </si>
  <si>
    <t>Name,Diana</t>
  </si>
  <si>
    <t>EmployeeID,E005</t>
  </si>
  <si>
    <t>Skill,Azure</t>
  </si>
  <si>
    <t>Location,Sydney</t>
  </si>
  <si>
    <t>Status,Active</t>
  </si>
  <si>
    <t>Name,Evan</t>
  </si>
  <si>
    <t>Role,Admin</t>
  </si>
  <si>
    <t>EmployeeID,E006</t>
  </si>
  <si>
    <t>Status,Leave</t>
  </si>
  <si>
    <t>Copilot</t>
  </si>
  <si>
    <t>Property</t>
  </si>
  <si>
    <t>Value</t>
  </si>
  <si>
    <t>A) Split column A</t>
  </si>
  <si>
    <t>Repeat ID</t>
  </si>
  <si>
    <t>B) Repeat Emp ID</t>
  </si>
  <si>
    <t>D) Unique IDs</t>
  </si>
  <si>
    <t>Lookup Key</t>
  </si>
  <si>
    <t>C) Create lookup Key</t>
  </si>
  <si>
    <t>E) INDEX MATCH</t>
  </si>
  <si>
    <t>F) COMBINE SKILLS</t>
  </si>
  <si>
    <t>Original data</t>
  </si>
  <si>
    <t>Link</t>
  </si>
  <si>
    <t>ExcelBI</t>
  </si>
  <si>
    <t>ExcelBI website</t>
  </si>
  <si>
    <t>&lt;&lt;&lt; Link to original LinkedIn post by ExcelBI !</t>
  </si>
  <si>
    <t>&lt;&lt;&lt; ExcelBI LinkedIn profile !</t>
  </si>
  <si>
    <t>&lt;&lt;&lt; ExcelBI website has tons of Excel challenges and soltions !</t>
  </si>
  <si>
    <t>Formula Length</t>
  </si>
  <si>
    <t>https://excel-esports.com/</t>
  </si>
  <si>
    <t>&lt;&lt;&lt; Compete with the best Excel financial modelers in the world!</t>
  </si>
  <si>
    <t>Examine the data!</t>
  </si>
  <si>
    <t>Can you see the patterns and challenges?</t>
  </si>
  <si>
    <t>The variability of the data in column A is what makes it challenging.</t>
  </si>
  <si>
    <t>Kevin Lehrbass</t>
  </si>
  <si>
    <t>&lt;&lt;&lt; I just finished a contract. Hire me or refer me please and thank you!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</si>
</sst>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  <xf numFmtId="0" fontId="2" fillId="4" borderId="0" xfId="0" applyFont="1" applyFill="1" applyAlignment="1">
      <alignment horizontal="center"/>
    </xf>
    <xf numFmtId="0" fontId="6" fillId="0" borderId="0" xfId="0" applyFont="1"/>
    <xf numFmtId="0" fontId="1" fillId="0" borderId="0" xfId="0" quotePrefix="1" applyFont="1"/>
    <xf numFmtId="0" fontId="5" fillId="0" borderId="4" xfId="0" quotePrefix="1" applyFont="1" applyBorder="1"/>
    <xf numFmtId="0" fontId="5" fillId="0" borderId="5" xfId="0" applyFont="1" applyBorder="1"/>
    <xf numFmtId="0" fontId="5" fillId="0" borderId="6" xfId="0" quotePrefix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0" xfId="0" applyFont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0" borderId="0" xfId="0" applyFont="1"/>
    <xf numFmtId="0" fontId="0" fillId="0" borderId="0" xfId="0" quotePrefix="1"/>
    <xf numFmtId="0" fontId="10" fillId="0" borderId="0" xfId="1" applyFont="1" applyAlignment="1">
      <alignment horizontal="center"/>
    </xf>
    <xf numFmtId="0" fontId="3" fillId="6" borderId="0" xfId="0" applyFont="1" applyFill="1"/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11" fillId="0" borderId="0" xfId="0" applyFont="1"/>
    <xf numFmtId="0" fontId="12" fillId="0" borderId="0" xfId="1" applyFont="1" applyAlignment="1">
      <alignment horizontal="right"/>
    </xf>
    <xf numFmtId="0" fontId="0" fillId="0" borderId="16" xfId="0" applyBorder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3" fillId="0" borderId="0" xfId="0" applyFont="1"/>
    <xf numFmtId="0" fontId="4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030A0"/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50727</xdr:colOff>
      <xdr:row>0</xdr:row>
      <xdr:rowOff>128380</xdr:rowOff>
    </xdr:from>
    <xdr:to>
      <xdr:col>1</xdr:col>
      <xdr:colOff>1260264</xdr:colOff>
      <xdr:row>2</xdr:row>
      <xdr:rowOff>71230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B2712-423D-4D8C-81C5-616C224B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717" y="128380"/>
          <a:ext cx="1209537" cy="307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121378</xdr:colOff>
      <xdr:row>11</xdr:row>
      <xdr:rowOff>91108</xdr:rowOff>
    </xdr:from>
    <xdr:to>
      <xdr:col>1</xdr:col>
      <xdr:colOff>1242184</xdr:colOff>
      <xdr:row>15</xdr:row>
      <xdr:rowOff>82825</xdr:rowOff>
    </xdr:to>
    <xdr:pic>
      <xdr:nvPicPr>
        <xdr:cNvPr id="3" name="Picture 2" descr="Financial Modeling World Cup - Wikipedia">
          <a:extLst>
            <a:ext uri="{FF2B5EF4-FFF2-40B4-BE49-F238E27FC236}">
              <a16:creationId xmlns:a16="http://schemas.microsoft.com/office/drawing/2014/main" id="{3F949E9C-D7C8-84EC-EEB2-4861F30A83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81" b="17582"/>
        <a:stretch>
          <a:fillRect/>
        </a:stretch>
      </xdr:blipFill>
      <xdr:spPr bwMode="auto">
        <a:xfrm>
          <a:off x="531368" y="1904999"/>
          <a:ext cx="1120806" cy="72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333995</xdr:colOff>
      <xdr:row>20</xdr:row>
      <xdr:rowOff>99385</xdr:rowOff>
    </xdr:from>
    <xdr:to>
      <xdr:col>1</xdr:col>
      <xdr:colOff>1323298</xdr:colOff>
      <xdr:row>26</xdr:row>
      <xdr:rowOff>182210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A2937D-4A84-2702-680B-9D86B4B3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995" y="3503537"/>
          <a:ext cx="1399293" cy="11761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45345</xdr:colOff>
      <xdr:row>28</xdr:row>
      <xdr:rowOff>60256</xdr:rowOff>
    </xdr:from>
    <xdr:to>
      <xdr:col>0</xdr:col>
      <xdr:colOff>1102620</xdr:colOff>
      <xdr:row>31</xdr:row>
      <xdr:rowOff>57978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6B379F-9226-4D66-B56C-5D1BF03902B2}"/>
            </a:ext>
          </a:extLst>
        </xdr:cNvPr>
        <xdr:cNvSpPr txBox="1"/>
      </xdr:nvSpPr>
      <xdr:spPr>
        <a:xfrm>
          <a:off x="45345" y="5162343"/>
          <a:ext cx="1057275" cy="544374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Original</a:t>
          </a:r>
          <a:r>
            <a:rPr lang="en-CA" sz="1400" b="1" baseline="0"/>
            <a:t> Data</a:t>
          </a:r>
          <a:endParaRPr lang="en-CA" sz="1400" b="1"/>
        </a:p>
      </xdr:txBody>
    </xdr:sp>
    <xdr:clientData/>
  </xdr:twoCellAnchor>
  <xdr:twoCellAnchor>
    <xdr:from>
      <xdr:col>9</xdr:col>
      <xdr:colOff>4763</xdr:colOff>
      <xdr:row>8</xdr:row>
      <xdr:rowOff>38099</xdr:rowOff>
    </xdr:from>
    <xdr:to>
      <xdr:col>14</xdr:col>
      <xdr:colOff>400050</xdr:colOff>
      <xdr:row>12</xdr:row>
      <xdr:rowOff>52386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EA1F066-77D1-4BC0-A832-99D076230795}"/>
            </a:ext>
          </a:extLst>
        </xdr:cNvPr>
        <xdr:cNvSpPr txBox="1"/>
      </xdr:nvSpPr>
      <xdr:spPr>
        <a:xfrm>
          <a:off x="1381126" y="1485899"/>
          <a:ext cx="3590924" cy="738187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Answers</a:t>
          </a:r>
          <a:r>
            <a:rPr lang="en-CA" sz="1400" b="1" baseline="0"/>
            <a:t> Expected</a:t>
          </a:r>
        </a:p>
        <a:p>
          <a:pPr algn="ctr"/>
          <a:r>
            <a:rPr lang="en-CA" sz="1400" b="1" baseline="0"/>
            <a:t>(rearrange data into column &amp; row structure)</a:t>
          </a:r>
          <a:endParaRPr lang="en-CA" sz="1400" b="1"/>
        </a:p>
      </xdr:txBody>
    </xdr:sp>
    <xdr:clientData/>
  </xdr:twoCellAnchor>
  <xdr:twoCellAnchor>
    <xdr:from>
      <xdr:col>0</xdr:col>
      <xdr:colOff>724311</xdr:colOff>
      <xdr:row>1</xdr:row>
      <xdr:rowOff>176215</xdr:rowOff>
    </xdr:from>
    <xdr:to>
      <xdr:col>0</xdr:col>
      <xdr:colOff>1086262</xdr:colOff>
      <xdr:row>3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644478-6A13-47BC-61D0-591B46293D94}"/>
            </a:ext>
          </a:extLst>
        </xdr:cNvPr>
        <xdr:cNvSpPr txBox="1"/>
      </xdr:nvSpPr>
      <xdr:spPr>
        <a:xfrm>
          <a:off x="724311" y="358432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733011</xdr:colOff>
      <xdr:row>6</xdr:row>
      <xdr:rowOff>169794</xdr:rowOff>
    </xdr:from>
    <xdr:to>
      <xdr:col>0</xdr:col>
      <xdr:colOff>1094962</xdr:colOff>
      <xdr:row>8</xdr:row>
      <xdr:rowOff>22154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74B2720-8342-438A-91AA-251F8236B32D}"/>
            </a:ext>
          </a:extLst>
        </xdr:cNvPr>
        <xdr:cNvSpPr txBox="1"/>
      </xdr:nvSpPr>
      <xdr:spPr>
        <a:xfrm>
          <a:off x="733011" y="1263098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741294</xdr:colOff>
      <xdr:row>10</xdr:row>
      <xdr:rowOff>178076</xdr:rowOff>
    </xdr:from>
    <xdr:to>
      <xdr:col>0</xdr:col>
      <xdr:colOff>1103245</xdr:colOff>
      <xdr:row>12</xdr:row>
      <xdr:rowOff>30436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0A0CF8D-74CF-43A7-8A74-59A154BD3553}"/>
            </a:ext>
          </a:extLst>
        </xdr:cNvPr>
        <xdr:cNvSpPr txBox="1"/>
      </xdr:nvSpPr>
      <xdr:spPr>
        <a:xfrm>
          <a:off x="741294" y="2000250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733011</xdr:colOff>
      <xdr:row>13</xdr:row>
      <xdr:rowOff>0</xdr:rowOff>
    </xdr:from>
    <xdr:to>
      <xdr:col>0</xdr:col>
      <xdr:colOff>1094962</xdr:colOff>
      <xdr:row>14</xdr:row>
      <xdr:rowOff>34578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8FD2009-5C80-4FD0-9F29-39623802499F}"/>
            </a:ext>
          </a:extLst>
        </xdr:cNvPr>
        <xdr:cNvSpPr txBox="1"/>
      </xdr:nvSpPr>
      <xdr:spPr>
        <a:xfrm>
          <a:off x="733011" y="2368826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733011</xdr:colOff>
      <xdr:row>19</xdr:row>
      <xdr:rowOff>178077</xdr:rowOff>
    </xdr:from>
    <xdr:to>
      <xdr:col>0</xdr:col>
      <xdr:colOff>1094962</xdr:colOff>
      <xdr:row>21</xdr:row>
      <xdr:rowOff>30437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BD21920-32A9-44D5-8407-D972D3687613}"/>
            </a:ext>
          </a:extLst>
        </xdr:cNvPr>
        <xdr:cNvSpPr txBox="1"/>
      </xdr:nvSpPr>
      <xdr:spPr>
        <a:xfrm>
          <a:off x="733011" y="3640207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737153</xdr:colOff>
      <xdr:row>25</xdr:row>
      <xdr:rowOff>178077</xdr:rowOff>
    </xdr:from>
    <xdr:to>
      <xdr:col>0</xdr:col>
      <xdr:colOff>1099104</xdr:colOff>
      <xdr:row>27</xdr:row>
      <xdr:rowOff>30437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D692064-27F5-4D10-A989-EBEFBAE4C0E6}"/>
            </a:ext>
          </a:extLst>
        </xdr:cNvPr>
        <xdr:cNvSpPr txBox="1"/>
      </xdr:nvSpPr>
      <xdr:spPr>
        <a:xfrm>
          <a:off x="737153" y="4733512"/>
          <a:ext cx="361951" cy="21679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2</xdr:col>
      <xdr:colOff>33129</xdr:colOff>
      <xdr:row>2</xdr:row>
      <xdr:rowOff>95250</xdr:rowOff>
    </xdr:from>
    <xdr:to>
      <xdr:col>3</xdr:col>
      <xdr:colOff>314737</xdr:colOff>
      <xdr:row>4</xdr:row>
      <xdr:rowOff>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6233DAA-6E82-43D7-86E6-AB8932E295E1}"/>
            </a:ext>
          </a:extLst>
        </xdr:cNvPr>
        <xdr:cNvSpPr txBox="1"/>
      </xdr:nvSpPr>
      <xdr:spPr>
        <a:xfrm>
          <a:off x="1664803" y="459685"/>
          <a:ext cx="940076" cy="269185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EmployeeID</a:t>
          </a:r>
        </a:p>
      </xdr:txBody>
    </xdr:sp>
    <xdr:clientData/>
  </xdr:twoCellAnchor>
  <xdr:twoCellAnchor>
    <xdr:from>
      <xdr:col>9</xdr:col>
      <xdr:colOff>12048</xdr:colOff>
      <xdr:row>1</xdr:row>
      <xdr:rowOff>5655</xdr:rowOff>
    </xdr:from>
    <xdr:to>
      <xdr:col>9</xdr:col>
      <xdr:colOff>740916</xdr:colOff>
      <xdr:row>2</xdr:row>
      <xdr:rowOff>3814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5B4C874-4B0F-423D-A1FF-5F1774BAB889}"/>
            </a:ext>
          </a:extLst>
        </xdr:cNvPr>
        <xdr:cNvSpPr txBox="1"/>
      </xdr:nvSpPr>
      <xdr:spPr>
        <a:xfrm>
          <a:off x="6246593" y="235121"/>
          <a:ext cx="728868" cy="180000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/>
        </a:p>
      </xdr:txBody>
    </xdr:sp>
    <xdr:clientData/>
  </xdr:twoCellAnchor>
  <xdr:twoCellAnchor>
    <xdr:from>
      <xdr:col>0</xdr:col>
      <xdr:colOff>16566</xdr:colOff>
      <xdr:row>4</xdr:row>
      <xdr:rowOff>12423</xdr:rowOff>
    </xdr:from>
    <xdr:to>
      <xdr:col>0</xdr:col>
      <xdr:colOff>819978</xdr:colOff>
      <xdr:row>6</xdr:row>
      <xdr:rowOff>20707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BE2DCEA-75D0-4EB6-8A47-347FD74AD795}"/>
            </a:ext>
          </a:extLst>
        </xdr:cNvPr>
        <xdr:cNvSpPr txBox="1"/>
      </xdr:nvSpPr>
      <xdr:spPr>
        <a:xfrm>
          <a:off x="16566" y="741293"/>
          <a:ext cx="803412" cy="372718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n-CA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16566</xdr:colOff>
      <xdr:row>15</xdr:row>
      <xdr:rowOff>4140</xdr:rowOff>
    </xdr:from>
    <xdr:to>
      <xdr:col>0</xdr:col>
      <xdr:colOff>819978</xdr:colOff>
      <xdr:row>18</xdr:row>
      <xdr:rowOff>12423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81919E6-EABB-4F92-8F98-232B3198D1F6}"/>
            </a:ext>
          </a:extLst>
        </xdr:cNvPr>
        <xdr:cNvSpPr txBox="1"/>
      </xdr:nvSpPr>
      <xdr:spPr>
        <a:xfrm>
          <a:off x="16566" y="2737401"/>
          <a:ext cx="803412" cy="554935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n-CA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405849</xdr:colOff>
      <xdr:row>2</xdr:row>
      <xdr:rowOff>99391</xdr:rowOff>
    </xdr:from>
    <xdr:to>
      <xdr:col>8</xdr:col>
      <xdr:colOff>187544</xdr:colOff>
      <xdr:row>8</xdr:row>
      <xdr:rowOff>41413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7567EE4-F63A-401C-9F87-718E6164726B}"/>
            </a:ext>
          </a:extLst>
        </xdr:cNvPr>
        <xdr:cNvSpPr txBox="1"/>
      </xdr:nvSpPr>
      <xdr:spPr>
        <a:xfrm>
          <a:off x="2695991" y="463826"/>
          <a:ext cx="3074031" cy="1035326"/>
        </a:xfrm>
        <a:prstGeom prst="rect">
          <a:avLst/>
        </a:prstGeom>
        <a:solidFill>
          <a:srgbClr val="FFFFFF">
            <a:alpha val="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0"/>
            <a:t>We</a:t>
          </a:r>
          <a:r>
            <a:rPr lang="en-CA" sz="1100" b="0" baseline="0"/>
            <a:t> see that the height of each vertically stacked group varies. </a:t>
          </a:r>
        </a:p>
        <a:p>
          <a:r>
            <a:rPr lang="en-CA" sz="1100" b="0" baseline="0"/>
            <a:t>E001 has 5 rows,</a:t>
          </a:r>
        </a:p>
        <a:p>
          <a:r>
            <a:rPr lang="en-CA" sz="1100" b="0" baseline="0"/>
            <a:t>E002 has 4 rows,</a:t>
          </a:r>
        </a:p>
        <a:p>
          <a:r>
            <a:rPr lang="en-CA" sz="1100" b="0" baseline="0"/>
            <a:t>E003 has 2 rows, etc</a:t>
          </a:r>
          <a:endParaRPr lang="en-CA" sz="1100" b="0"/>
        </a:p>
      </xdr:txBody>
    </xdr:sp>
    <xdr:clientData/>
  </xdr:twoCellAnchor>
  <xdr:twoCellAnchor>
    <xdr:from>
      <xdr:col>2</xdr:col>
      <xdr:colOff>33129</xdr:colOff>
      <xdr:row>10</xdr:row>
      <xdr:rowOff>57983</xdr:rowOff>
    </xdr:from>
    <xdr:to>
      <xdr:col>3</xdr:col>
      <xdr:colOff>314261</xdr:colOff>
      <xdr:row>12</xdr:row>
      <xdr:rowOff>66266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D56FC92-29C6-45D5-8C61-6CE90A068FC6}"/>
            </a:ext>
          </a:extLst>
        </xdr:cNvPr>
        <xdr:cNvSpPr txBox="1"/>
      </xdr:nvSpPr>
      <xdr:spPr>
        <a:xfrm>
          <a:off x="1664803" y="1880157"/>
          <a:ext cx="939600" cy="372718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Skill</a:t>
          </a:r>
        </a:p>
      </xdr:txBody>
    </xdr:sp>
    <xdr:clientData/>
  </xdr:twoCellAnchor>
  <xdr:twoCellAnchor>
    <xdr:from>
      <xdr:col>3</xdr:col>
      <xdr:colOff>405849</xdr:colOff>
      <xdr:row>10</xdr:row>
      <xdr:rowOff>53842</xdr:rowOff>
    </xdr:from>
    <xdr:to>
      <xdr:col>8</xdr:col>
      <xdr:colOff>186359</xdr:colOff>
      <xdr:row>16</xdr:row>
      <xdr:rowOff>144951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C2A2EC6-4578-4D6C-8C03-8DA53A5F9497}"/>
            </a:ext>
          </a:extLst>
        </xdr:cNvPr>
        <xdr:cNvSpPr txBox="1"/>
      </xdr:nvSpPr>
      <xdr:spPr>
        <a:xfrm>
          <a:off x="2695991" y="1876016"/>
          <a:ext cx="3072846" cy="1184413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0"/>
            <a:t>Three</a:t>
          </a:r>
          <a:r>
            <a:rPr lang="en-CA" sz="1100" b="0" baseline="0"/>
            <a:t> have 0 skills,</a:t>
          </a:r>
        </a:p>
        <a:p>
          <a:r>
            <a:rPr lang="en-CA" sz="1100" b="0" baseline="0"/>
            <a:t>one has 1 skill, </a:t>
          </a:r>
        </a:p>
        <a:p>
          <a:r>
            <a:rPr lang="en-CA" sz="1100" b="0" baseline="0"/>
            <a:t>one has 2 skills,</a:t>
          </a:r>
        </a:p>
        <a:p>
          <a:r>
            <a:rPr lang="en-CA" sz="1100" b="0" baseline="0"/>
            <a:t>one has 3 skills.</a:t>
          </a:r>
        </a:p>
        <a:p>
          <a:r>
            <a:rPr lang="en-CA" sz="1100" b="0" baseline="0"/>
            <a:t>Skills must be concatenated together and separated by a comma.</a:t>
          </a:r>
          <a:endParaRPr lang="en-CA" sz="1100" b="0"/>
        </a:p>
      </xdr:txBody>
    </xdr:sp>
    <xdr:clientData/>
  </xdr:twoCellAnchor>
  <xdr:twoCellAnchor>
    <xdr:from>
      <xdr:col>2</xdr:col>
      <xdr:colOff>33129</xdr:colOff>
      <xdr:row>19</xdr:row>
      <xdr:rowOff>45557</xdr:rowOff>
    </xdr:from>
    <xdr:to>
      <xdr:col>3</xdr:col>
      <xdr:colOff>314261</xdr:colOff>
      <xdr:row>22</xdr:row>
      <xdr:rowOff>140810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E656600-5AFA-4136-93AA-4B2082050633}"/>
            </a:ext>
          </a:extLst>
        </xdr:cNvPr>
        <xdr:cNvSpPr txBox="1"/>
      </xdr:nvSpPr>
      <xdr:spPr>
        <a:xfrm>
          <a:off x="1664803" y="3507687"/>
          <a:ext cx="939600" cy="641906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/>
            <a:t>Name,</a:t>
          </a:r>
          <a:r>
            <a:rPr lang="en-CA" sz="1100" b="1" baseline="0"/>
            <a:t> Role, Location, Status</a:t>
          </a:r>
          <a:endParaRPr lang="en-CA" sz="1100" b="1"/>
        </a:p>
      </xdr:txBody>
    </xdr:sp>
    <xdr:clientData/>
  </xdr:twoCellAnchor>
  <xdr:twoCellAnchor>
    <xdr:from>
      <xdr:col>11</xdr:col>
      <xdr:colOff>91108</xdr:colOff>
      <xdr:row>1</xdr:row>
      <xdr:rowOff>5655</xdr:rowOff>
    </xdr:from>
    <xdr:to>
      <xdr:col>11</xdr:col>
      <xdr:colOff>894521</xdr:colOff>
      <xdr:row>2</xdr:row>
      <xdr:rowOff>3814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0AB0AF6-98E0-49B9-91AB-B734B467BDDE}"/>
            </a:ext>
          </a:extLst>
        </xdr:cNvPr>
        <xdr:cNvSpPr txBox="1"/>
      </xdr:nvSpPr>
      <xdr:spPr>
        <a:xfrm>
          <a:off x="7494631" y="235121"/>
          <a:ext cx="803413" cy="180000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3</xdr:col>
      <xdr:colOff>405849</xdr:colOff>
      <xdr:row>19</xdr:row>
      <xdr:rowOff>45556</xdr:rowOff>
    </xdr:from>
    <xdr:to>
      <xdr:col>8</xdr:col>
      <xdr:colOff>187913</xdr:colOff>
      <xdr:row>23</xdr:row>
      <xdr:rowOff>161511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684C6A6-7ABC-4F16-8284-1526106856A4}"/>
            </a:ext>
          </a:extLst>
        </xdr:cNvPr>
        <xdr:cNvSpPr txBox="1"/>
      </xdr:nvSpPr>
      <xdr:spPr>
        <a:xfrm>
          <a:off x="2695991" y="3507686"/>
          <a:ext cx="3074400" cy="844825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0"/>
            <a:t>Only</a:t>
          </a:r>
          <a:r>
            <a:rPr lang="en-CA" sz="1100" b="0" baseline="0"/>
            <a:t> EmployeeID E005 has a value in each of these 4 fields.</a:t>
          </a:r>
        </a:p>
        <a:p>
          <a:r>
            <a:rPr lang="en-CA" sz="1100" b="0" baseline="0"/>
            <a:t>Other employees have blanks in at least one field. Employee E006 only has a value in field Status.</a:t>
          </a:r>
          <a:endParaRPr lang="en-CA" sz="1100" b="0"/>
        </a:p>
      </xdr:txBody>
    </xdr:sp>
    <xdr:clientData/>
  </xdr:twoCellAnchor>
  <xdr:twoCellAnchor>
    <xdr:from>
      <xdr:col>13</xdr:col>
      <xdr:colOff>538369</xdr:colOff>
      <xdr:row>1</xdr:row>
      <xdr:rowOff>5655</xdr:rowOff>
    </xdr:from>
    <xdr:to>
      <xdr:col>15</xdr:col>
      <xdr:colOff>37272</xdr:colOff>
      <xdr:row>2</xdr:row>
      <xdr:rowOff>3814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F6F7B0A-B248-4E64-AF94-0D27E4AC8FD6}"/>
            </a:ext>
          </a:extLst>
        </xdr:cNvPr>
        <xdr:cNvSpPr txBox="1"/>
      </xdr:nvSpPr>
      <xdr:spPr>
        <a:xfrm>
          <a:off x="9422596" y="235121"/>
          <a:ext cx="455733" cy="18000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12</xdr:col>
      <xdr:colOff>103531</xdr:colOff>
      <xdr:row>1</xdr:row>
      <xdr:rowOff>5655</xdr:rowOff>
    </xdr:from>
    <xdr:to>
      <xdr:col>12</xdr:col>
      <xdr:colOff>463824</xdr:colOff>
      <xdr:row>2</xdr:row>
      <xdr:rowOff>3814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6456D70-4B90-4CDF-882D-22BFCCA6DBA8}"/>
            </a:ext>
          </a:extLst>
        </xdr:cNvPr>
        <xdr:cNvSpPr txBox="1"/>
      </xdr:nvSpPr>
      <xdr:spPr>
        <a:xfrm>
          <a:off x="8407599" y="235121"/>
          <a:ext cx="360293" cy="18000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12</xdr:col>
      <xdr:colOff>571502</xdr:colOff>
      <xdr:row>1</xdr:row>
      <xdr:rowOff>5655</xdr:rowOff>
    </xdr:from>
    <xdr:to>
      <xdr:col>13</xdr:col>
      <xdr:colOff>501099</xdr:colOff>
      <xdr:row>2</xdr:row>
      <xdr:rowOff>3814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5FC66B8-C2FF-48AB-B8A8-4534F1E7FA50}"/>
            </a:ext>
          </a:extLst>
        </xdr:cNvPr>
        <xdr:cNvSpPr txBox="1"/>
      </xdr:nvSpPr>
      <xdr:spPr>
        <a:xfrm>
          <a:off x="8875570" y="235121"/>
          <a:ext cx="509756" cy="18000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10</xdr:col>
      <xdr:colOff>20708</xdr:colOff>
      <xdr:row>1</xdr:row>
      <xdr:rowOff>5655</xdr:rowOff>
    </xdr:from>
    <xdr:to>
      <xdr:col>11</xdr:col>
      <xdr:colOff>8283</xdr:colOff>
      <xdr:row>2</xdr:row>
      <xdr:rowOff>3814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26826A5-5775-469D-8527-B4DAB10B03F3}"/>
            </a:ext>
          </a:extLst>
        </xdr:cNvPr>
        <xdr:cNvSpPr txBox="1"/>
      </xdr:nvSpPr>
      <xdr:spPr>
        <a:xfrm>
          <a:off x="7008594" y="235121"/>
          <a:ext cx="403212" cy="18000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4141</xdr:colOff>
      <xdr:row>6</xdr:row>
      <xdr:rowOff>37272</xdr:rowOff>
    </xdr:from>
    <xdr:to>
      <xdr:col>0</xdr:col>
      <xdr:colOff>364434</xdr:colOff>
      <xdr:row>7</xdr:row>
      <xdr:rowOff>12424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E26BFB6-5EDE-4421-8BD7-52941F79DBED}"/>
            </a:ext>
          </a:extLst>
        </xdr:cNvPr>
        <xdr:cNvSpPr txBox="1"/>
      </xdr:nvSpPr>
      <xdr:spPr>
        <a:xfrm>
          <a:off x="4141" y="1130576"/>
          <a:ext cx="360293" cy="15737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4141</xdr:colOff>
      <xdr:row>3</xdr:row>
      <xdr:rowOff>8283</xdr:rowOff>
    </xdr:from>
    <xdr:to>
      <xdr:col>0</xdr:col>
      <xdr:colOff>364434</xdr:colOff>
      <xdr:row>3</xdr:row>
      <xdr:rowOff>165653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56CA002-0C8C-4609-A69E-530D92753A42}"/>
            </a:ext>
          </a:extLst>
        </xdr:cNvPr>
        <xdr:cNvSpPr txBox="1"/>
      </xdr:nvSpPr>
      <xdr:spPr>
        <a:xfrm>
          <a:off x="4141" y="554935"/>
          <a:ext cx="360293" cy="15737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20707</xdr:colOff>
      <xdr:row>8</xdr:row>
      <xdr:rowOff>16566</xdr:rowOff>
    </xdr:from>
    <xdr:to>
      <xdr:col>0</xdr:col>
      <xdr:colOff>381000</xdr:colOff>
      <xdr:row>10</xdr:row>
      <xdr:rowOff>169793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38B3677-C504-4518-9DA0-3AF53A29A259}"/>
            </a:ext>
          </a:extLst>
        </xdr:cNvPr>
        <xdr:cNvSpPr txBox="1"/>
      </xdr:nvSpPr>
      <xdr:spPr>
        <a:xfrm>
          <a:off x="20707" y="1474305"/>
          <a:ext cx="360293" cy="517662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16565</xdr:colOff>
      <xdr:row>12</xdr:row>
      <xdr:rowOff>37272</xdr:rowOff>
    </xdr:from>
    <xdr:to>
      <xdr:col>0</xdr:col>
      <xdr:colOff>376858</xdr:colOff>
      <xdr:row>13</xdr:row>
      <xdr:rowOff>12425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ACE33A6-A88F-42DF-9979-3C16E29A3C4A}"/>
            </a:ext>
          </a:extLst>
        </xdr:cNvPr>
        <xdr:cNvSpPr txBox="1"/>
      </xdr:nvSpPr>
      <xdr:spPr>
        <a:xfrm>
          <a:off x="16565" y="2223881"/>
          <a:ext cx="360293" cy="15737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16565</xdr:colOff>
      <xdr:row>14</xdr:row>
      <xdr:rowOff>12425</xdr:rowOff>
    </xdr:from>
    <xdr:to>
      <xdr:col>0</xdr:col>
      <xdr:colOff>376858</xdr:colOff>
      <xdr:row>14</xdr:row>
      <xdr:rowOff>169795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84AC248-2353-4202-9086-31092D482061}"/>
            </a:ext>
          </a:extLst>
        </xdr:cNvPr>
        <xdr:cNvSpPr txBox="1"/>
      </xdr:nvSpPr>
      <xdr:spPr>
        <a:xfrm>
          <a:off x="16565" y="2563468"/>
          <a:ext cx="360293" cy="15737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24848</xdr:colOff>
      <xdr:row>18</xdr:row>
      <xdr:rowOff>45554</xdr:rowOff>
    </xdr:from>
    <xdr:to>
      <xdr:col>0</xdr:col>
      <xdr:colOff>385141</xdr:colOff>
      <xdr:row>20</xdr:row>
      <xdr:rowOff>28988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8AA1959-245E-44A8-B791-F43D0B736CCD}"/>
            </a:ext>
          </a:extLst>
        </xdr:cNvPr>
        <xdr:cNvSpPr txBox="1"/>
      </xdr:nvSpPr>
      <xdr:spPr>
        <a:xfrm>
          <a:off x="24848" y="3325467"/>
          <a:ext cx="360293" cy="347869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12424</xdr:colOff>
      <xdr:row>22</xdr:row>
      <xdr:rowOff>45555</xdr:rowOff>
    </xdr:from>
    <xdr:to>
      <xdr:col>0</xdr:col>
      <xdr:colOff>372717</xdr:colOff>
      <xdr:row>26</xdr:row>
      <xdr:rowOff>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F5AA7E0-FB62-45B1-B0E6-AFDE1278AB32}"/>
            </a:ext>
          </a:extLst>
        </xdr:cNvPr>
        <xdr:cNvSpPr txBox="1"/>
      </xdr:nvSpPr>
      <xdr:spPr>
        <a:xfrm>
          <a:off x="12424" y="4054338"/>
          <a:ext cx="360293" cy="683314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8283</xdr:colOff>
      <xdr:row>27</xdr:row>
      <xdr:rowOff>16565</xdr:rowOff>
    </xdr:from>
    <xdr:to>
      <xdr:col>0</xdr:col>
      <xdr:colOff>368576</xdr:colOff>
      <xdr:row>27</xdr:row>
      <xdr:rowOff>173935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A06B462-9FA3-4394-9556-6E1B945EC4F5}"/>
            </a:ext>
          </a:extLst>
        </xdr:cNvPr>
        <xdr:cNvSpPr txBox="1"/>
      </xdr:nvSpPr>
      <xdr:spPr>
        <a:xfrm>
          <a:off x="8283" y="4936435"/>
          <a:ext cx="360293" cy="157370"/>
        </a:xfrm>
        <a:prstGeom prst="rect">
          <a:avLst/>
        </a:prstGeom>
        <a:solidFill>
          <a:srgbClr val="FFFFFF">
            <a:alpha val="0"/>
          </a:srgbClr>
        </a:solidFill>
        <a:ln w="190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CA" sz="1100" b="1"/>
        </a:p>
      </xdr:txBody>
    </xdr:sp>
    <xdr:clientData/>
  </xdr:twoCellAnchor>
  <xdr:twoCellAnchor>
    <xdr:from>
      <xdr:col>0</xdr:col>
      <xdr:colOff>0</xdr:colOff>
      <xdr:row>20</xdr:row>
      <xdr:rowOff>173934</xdr:rowOff>
    </xdr:from>
    <xdr:to>
      <xdr:col>0</xdr:col>
      <xdr:colOff>803412</xdr:colOff>
      <xdr:row>22</xdr:row>
      <xdr:rowOff>8282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10A9D3C-FBEF-45EC-BACB-9EFC03A43938}"/>
            </a:ext>
          </a:extLst>
        </xdr:cNvPr>
        <xdr:cNvSpPr txBox="1"/>
      </xdr:nvSpPr>
      <xdr:spPr>
        <a:xfrm>
          <a:off x="0" y="3818282"/>
          <a:ext cx="803412" cy="198783"/>
        </a:xfrm>
        <a:prstGeom prst="rect">
          <a:avLst/>
        </a:prstGeom>
        <a:solidFill>
          <a:srgbClr val="7030A0">
            <a:alpha val="30196"/>
          </a:srgbClr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n-CA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38100</xdr:colOff>
      <xdr:row>79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CAE4F8-A099-DDCC-6268-C6CD86CD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79578" cy="14699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273850</xdr:colOff>
      <xdr:row>8</xdr:row>
      <xdr:rowOff>11908</xdr:rowOff>
    </xdr:from>
    <xdr:to>
      <xdr:col>49</xdr:col>
      <xdr:colOff>369093</xdr:colOff>
      <xdr:row>75</xdr:row>
      <xdr:rowOff>166687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8B6A29-2838-4221-8F24-1766C0110659}"/>
            </a:ext>
          </a:extLst>
        </xdr:cNvPr>
        <xdr:cNvSpPr txBox="1"/>
      </xdr:nvSpPr>
      <xdr:spPr>
        <a:xfrm>
          <a:off x="9917913" y="1440658"/>
          <a:ext cx="21955118" cy="121205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🏆 Level 6 — The Excel Esport Athlete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Competes under timed pressure. Builds complex models in minutes. Knows every function, every shortcut, every edge case. The kind of person who looks at a case and sees the solution before everyone else has finished reading the question.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what the Microsoft Excel World Championship is built for.</a:t>
          </a:r>
        </a:p>
        <a:p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📊 Level 5 — The Architect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Builds models other people rely on without understanding how they work. Obsesses over structure, auditability, and error-proofing. Named ranges everywhere. Color coded inputs. The person the whole team calls when something breaks.</a:t>
          </a:r>
          <a:r>
            <a:rPr lang="en-CA" sz="3200">
              <a:effectLst/>
            </a:rPr>
            <a:t> </a:t>
          </a:r>
        </a:p>
        <a:p>
          <a:endParaRPr lang="en-CA" sz="1800">
            <a:effectLst/>
          </a:endParaRP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📊 Level 4 — The Analyst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Genuinely dangerous with Excel. Comfortable with complex nested formulas, dynamic arrays, and multi-sheet models. Reaches for INDEX MATCH before VLOOKUP. Uses keyboard shortcuts without thinking about it.</a:t>
          </a:r>
          <a:r>
            <a:rPr lang="en-CA" sz="3200">
              <a:effectLst/>
            </a:rPr>
            <a:t> </a:t>
          </a:r>
        </a:p>
        <a:p>
          <a:endParaRPr lang="en-CA" sz="1800">
            <a:effectLst/>
          </a:endParaRP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📊 Level 3 — The Competent User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Gets the job done. Knows enough to build a working model but relies on formulas already memorised rather than exploring new ones. Uses VLOOKUP because it works. Formats things manually instead of using shortcuts.</a:t>
          </a:r>
          <a:r>
            <a:rPr lang="en-CA" sz="3200">
              <a:effectLst/>
            </a:rPr>
            <a:t> </a:t>
          </a:r>
        </a:p>
        <a:p>
          <a:endParaRPr lang="en-CA" sz="1800">
            <a:effectLst/>
          </a:endParaRP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📊 Level 2 — The Spreadsheet User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Uses Excel as a glorified table. Knows SUM. Has never built a formula with more than one condition. Copies and pastes values constantly. Says they know Excel on every job application.</a:t>
          </a:r>
          <a:r>
            <a:rPr lang="en-CA" sz="3200">
              <a:effectLst/>
            </a:rPr>
            <a:t> </a:t>
          </a:r>
        </a:p>
        <a:p>
          <a:endParaRPr lang="en-CA" sz="1800">
            <a:effectLst/>
          </a:endParaRP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📊 Level 1 — The Tourist</a:t>
          </a:r>
          <a:r>
            <a:rPr lang="en-CA" sz="3200">
              <a:effectLst/>
            </a:rPr>
            <a:t> </a:t>
          </a:r>
        </a:p>
        <a:p>
          <a:r>
            <a:rPr lang="en-CA" sz="3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Opens Excel when forced to. Immediately wishes it was a PDF. Has merged cells. Has typed a number directly into a formula. Has used Excel to make a to-do list. Once accidentally deleted a formula and typed the answer in instead.</a:t>
          </a:r>
          <a:r>
            <a:rPr lang="en-CA" sz="3200">
              <a:effectLst/>
            </a:rPr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61911</xdr:colOff>
      <xdr:row>22</xdr:row>
      <xdr:rowOff>176212</xdr:rowOff>
    </xdr:from>
    <xdr:to>
      <xdr:col>0</xdr:col>
      <xdr:colOff>1119186</xdr:colOff>
      <xdr:row>26</xdr:row>
      <xdr:rowOff>157163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440C03-5125-47B7-8D58-8E34643C6EE3}"/>
            </a:ext>
          </a:extLst>
        </xdr:cNvPr>
        <xdr:cNvSpPr txBox="1"/>
      </xdr:nvSpPr>
      <xdr:spPr>
        <a:xfrm>
          <a:off x="61911" y="4171950"/>
          <a:ext cx="1057275" cy="704851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Original</a:t>
          </a:r>
          <a:r>
            <a:rPr lang="en-CA" sz="1400" b="1" baseline="0"/>
            <a:t> Data</a:t>
          </a:r>
          <a:endParaRPr lang="en-CA" sz="1400" b="1"/>
        </a:p>
      </xdr:txBody>
    </xdr:sp>
    <xdr:clientData/>
  </xdr:twoCellAnchor>
  <xdr:twoCellAnchor>
    <xdr:from>
      <xdr:col>2</xdr:col>
      <xdr:colOff>4763</xdr:colOff>
      <xdr:row>8</xdr:row>
      <xdr:rowOff>38099</xdr:rowOff>
    </xdr:from>
    <xdr:to>
      <xdr:col>7</xdr:col>
      <xdr:colOff>400050</xdr:colOff>
      <xdr:row>12</xdr:row>
      <xdr:rowOff>52386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D22ED6F-F318-4D79-8969-462A65F2D5F4}"/>
            </a:ext>
          </a:extLst>
        </xdr:cNvPr>
        <xdr:cNvSpPr txBox="1"/>
      </xdr:nvSpPr>
      <xdr:spPr>
        <a:xfrm>
          <a:off x="1381126" y="1500187"/>
          <a:ext cx="3590924" cy="738187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Answers</a:t>
          </a:r>
          <a:r>
            <a:rPr lang="en-CA" sz="1400" b="1" baseline="0"/>
            <a:t> Expected</a:t>
          </a:r>
        </a:p>
        <a:p>
          <a:pPr algn="ctr"/>
          <a:r>
            <a:rPr lang="en-CA" sz="1400" b="1" baseline="0"/>
            <a:t>(rearrange data into column &amp; row structure)</a:t>
          </a:r>
          <a:endParaRPr lang="en-CA" sz="1400" b="1"/>
        </a:p>
      </xdr:txBody>
    </xdr:sp>
    <xdr:clientData/>
  </xdr:twoCellAnchor>
  <xdr:twoCellAnchor>
    <xdr:from>
      <xdr:col>17</xdr:col>
      <xdr:colOff>9523</xdr:colOff>
      <xdr:row>2</xdr:row>
      <xdr:rowOff>33333</xdr:rowOff>
    </xdr:from>
    <xdr:to>
      <xdr:col>17</xdr:col>
      <xdr:colOff>795333</xdr:colOff>
      <xdr:row>46</xdr:row>
      <xdr:rowOff>80962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C6B702-A17E-4137-B5B0-80BB0AE33223}"/>
            </a:ext>
          </a:extLst>
        </xdr:cNvPr>
        <xdr:cNvSpPr txBox="1"/>
      </xdr:nvSpPr>
      <xdr:spPr>
        <a:xfrm>
          <a:off x="11115673" y="395283"/>
          <a:ext cx="785810" cy="8010529"/>
        </a:xfrm>
        <a:prstGeom prst="rect">
          <a:avLst/>
        </a:prstGeom>
        <a:solidFill>
          <a:srgbClr val="7030A0">
            <a:alpha val="85098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200" b="1">
              <a:solidFill>
                <a:schemeClr val="bg1"/>
              </a:solidFill>
            </a:rPr>
            <a:t>Various single cell formula solutions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147637</xdr:rowOff>
    </xdr:from>
    <xdr:to>
      <xdr:col>0</xdr:col>
      <xdr:colOff>1057275</xdr:colOff>
      <xdr:row>19</xdr:row>
      <xdr:rowOff>128588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FBFEA0-F836-6672-7B07-B1A52518268A}"/>
            </a:ext>
          </a:extLst>
        </xdr:cNvPr>
        <xdr:cNvSpPr txBox="1"/>
      </xdr:nvSpPr>
      <xdr:spPr>
        <a:xfrm>
          <a:off x="0" y="2876550"/>
          <a:ext cx="1057275" cy="704851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Original</a:t>
          </a:r>
          <a:r>
            <a:rPr lang="en-CA" sz="1400" b="1" baseline="0"/>
            <a:t> Data</a:t>
          </a:r>
          <a:endParaRPr lang="en-CA" sz="1400" b="1"/>
        </a:p>
      </xdr:txBody>
    </xdr:sp>
    <xdr:clientData/>
  </xdr:twoCellAnchor>
  <xdr:twoCellAnchor>
    <xdr:from>
      <xdr:col>2</xdr:col>
      <xdr:colOff>4763</xdr:colOff>
      <xdr:row>8</xdr:row>
      <xdr:rowOff>38099</xdr:rowOff>
    </xdr:from>
    <xdr:to>
      <xdr:col>7</xdr:col>
      <xdr:colOff>400050</xdr:colOff>
      <xdr:row>12</xdr:row>
      <xdr:rowOff>52386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3368402-794F-4B60-9E1D-BDABED5705F5}"/>
            </a:ext>
          </a:extLst>
        </xdr:cNvPr>
        <xdr:cNvSpPr txBox="1"/>
      </xdr:nvSpPr>
      <xdr:spPr>
        <a:xfrm>
          <a:off x="1381126" y="1500187"/>
          <a:ext cx="3648074" cy="738187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Answers</a:t>
          </a:r>
          <a:r>
            <a:rPr lang="en-CA" sz="1400" b="1" baseline="0"/>
            <a:t> Expected</a:t>
          </a:r>
        </a:p>
        <a:p>
          <a:pPr algn="ctr"/>
          <a:r>
            <a:rPr lang="en-CA" sz="1400" b="1" baseline="0"/>
            <a:t>(rearrange data into column &amp; row structure)</a:t>
          </a:r>
          <a:endParaRPr lang="en-CA" sz="1400" b="1"/>
        </a:p>
      </xdr:txBody>
    </xdr:sp>
    <xdr:clientData/>
  </xdr:twoCellAnchor>
  <xdr:twoCellAnchor>
    <xdr:from>
      <xdr:col>8</xdr:col>
      <xdr:colOff>180978</xdr:colOff>
      <xdr:row>15</xdr:row>
      <xdr:rowOff>152398</xdr:rowOff>
    </xdr:from>
    <xdr:to>
      <xdr:col>13</xdr:col>
      <xdr:colOff>1038231</xdr:colOff>
      <xdr:row>19</xdr:row>
      <xdr:rowOff>166685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7D0AFA8-B876-4C3E-8507-B757F3DC97A3}"/>
            </a:ext>
          </a:extLst>
        </xdr:cNvPr>
        <xdr:cNvSpPr txBox="1"/>
      </xdr:nvSpPr>
      <xdr:spPr>
        <a:xfrm>
          <a:off x="1595441" y="2881311"/>
          <a:ext cx="3205165" cy="738187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Solution helper formula columns</a:t>
          </a:r>
        </a:p>
        <a:p>
          <a:pPr algn="ctr"/>
          <a:r>
            <a:rPr lang="en-CA" sz="1400" b="1"/>
            <a:t>(break down logic into</a:t>
          </a:r>
          <a:r>
            <a:rPr lang="en-CA" sz="1400" b="1" baseline="0"/>
            <a:t> smaller pieces)</a:t>
          </a:r>
          <a:endParaRPr lang="en-CA" sz="1400" b="1"/>
        </a:p>
      </xdr:txBody>
    </xdr:sp>
    <xdr:clientData/>
  </xdr:twoCellAnchor>
  <xdr:twoCellAnchor>
    <xdr:from>
      <xdr:col>14</xdr:col>
      <xdr:colOff>23813</xdr:colOff>
      <xdr:row>8</xdr:row>
      <xdr:rowOff>57150</xdr:rowOff>
    </xdr:from>
    <xdr:to>
      <xdr:col>19</xdr:col>
      <xdr:colOff>866775</xdr:colOff>
      <xdr:row>12</xdr:row>
      <xdr:rowOff>71437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448364A-6997-43C7-B1BB-A7BACC31D121}"/>
            </a:ext>
          </a:extLst>
        </xdr:cNvPr>
        <xdr:cNvSpPr txBox="1"/>
      </xdr:nvSpPr>
      <xdr:spPr>
        <a:xfrm>
          <a:off x="8805863" y="1519238"/>
          <a:ext cx="5467350" cy="738187"/>
        </a:xfrm>
        <a:prstGeom prst="rect">
          <a:avLst/>
        </a:prstGeom>
        <a:solidFill>
          <a:schemeClr val="bg1">
            <a:lumMod val="95000"/>
            <a:alpha val="85098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 b="1"/>
            <a:t>Solution final formula columns</a:t>
          </a:r>
        </a:p>
        <a:p>
          <a:pPr algn="ctr"/>
          <a:r>
            <a:rPr lang="en-CA" sz="1400" b="1"/>
            <a:t>(using simple,</a:t>
          </a:r>
          <a:r>
            <a:rPr lang="en-CA" sz="1400" b="1" baseline="0"/>
            <a:t> easy to understand functions)</a:t>
          </a:r>
          <a:endParaRPr lang="en-C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bianalytics.com/" TargetMode="External"/><Relationship Id="rId2" Type="http://schemas.openxmlformats.org/officeDocument/2006/relationships/hyperlink" Target="https://www.linkedin.com/in/excelbi/" TargetMode="External"/><Relationship Id="rId1" Type="http://schemas.openxmlformats.org/officeDocument/2006/relationships/hyperlink" Target="https://www.linkedin.com/posts/excelbi_excel-challenge-problem-share-7480647096673406977-ZQ_f/?utm_source=share&amp;utm_medium=member_desktop&amp;rcm=ACoAAACu5CIBEbwxUjCJsIaezbJSzGfGHnzIRg0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linkedin.com/in/kevin-lehrbass/" TargetMode="External"/><Relationship Id="rId4" Type="http://schemas.openxmlformats.org/officeDocument/2006/relationships/hyperlink" Target="https://excel-esport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-esports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5F8C-7ACB-4C09-BE51-D52840AA7896}">
  <dimension ref="B4:D28"/>
  <sheetViews>
    <sheetView showGridLines="0" showRowColHeaders="0" tabSelected="1" zoomScale="115" zoomScaleNormal="115" workbookViewId="0">
      <selection activeCell="A28" sqref="A28"/>
    </sheetView>
  </sheetViews>
  <sheetFormatPr defaultRowHeight="14.25" x14ac:dyDescent="0.45"/>
  <cols>
    <col min="1" max="1" width="5.73046875" customWidth="1"/>
    <col min="2" max="2" width="18.73046875" customWidth="1"/>
  </cols>
  <sheetData>
    <row r="4" spans="2:3" x14ac:dyDescent="0.45">
      <c r="B4" s="27" t="s">
        <v>68</v>
      </c>
      <c r="C4" s="26" t="s">
        <v>71</v>
      </c>
    </row>
    <row r="5" spans="2:3" ht="6.85" customHeight="1" x14ac:dyDescent="0.45"/>
    <row r="6" spans="2:3" x14ac:dyDescent="0.45">
      <c r="B6" s="27" t="s">
        <v>69</v>
      </c>
      <c r="C6" s="26" t="s">
        <v>72</v>
      </c>
    </row>
    <row r="7" spans="2:3" ht="6.85" customHeight="1" x14ac:dyDescent="0.45"/>
    <row r="8" spans="2:3" x14ac:dyDescent="0.45">
      <c r="B8" s="27" t="s">
        <v>70</v>
      </c>
      <c r="C8" s="26" t="s">
        <v>73</v>
      </c>
    </row>
    <row r="16" spans="2:3" ht="10.5" customHeight="1" x14ac:dyDescent="0.45"/>
    <row r="17" spans="2:4" x14ac:dyDescent="0.45">
      <c r="B17" s="27" t="s">
        <v>68</v>
      </c>
      <c r="C17" s="26" t="s">
        <v>76</v>
      </c>
    </row>
    <row r="21" spans="2:4" x14ac:dyDescent="0.45">
      <c r="D21" s="26"/>
    </row>
    <row r="28" spans="2:4" x14ac:dyDescent="0.45">
      <c r="B28" s="37" t="s">
        <v>80</v>
      </c>
      <c r="C28" s="26" t="s">
        <v>81</v>
      </c>
    </row>
  </sheetData>
  <hyperlinks>
    <hyperlink ref="B4" r:id="rId1" xr:uid="{AC8BE3DD-3D78-4FB7-A31C-BB907906AFC2}"/>
    <hyperlink ref="B6" r:id="rId2" xr:uid="{586BBF54-7FD0-4134-AB6D-F4EAC1141119}"/>
    <hyperlink ref="B8" r:id="rId3" xr:uid="{B2DCE374-8084-4C2F-A7E0-5A9CFA4CDCAF}"/>
    <hyperlink ref="B17" r:id="rId4" xr:uid="{4F7C659E-8B2D-4005-BB13-0A052C342395}"/>
    <hyperlink ref="B28" r:id="rId5" xr:uid="{3D8E1B74-F5EA-4767-A5C6-FE7D82CF3E6B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CCED-FD0F-4B5C-B52C-9C9BA139C6E4}">
  <dimension ref="A1:Y28"/>
  <sheetViews>
    <sheetView showGridLines="0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25" x14ac:dyDescent="0.45"/>
  <cols>
    <col min="1" max="1" width="16.6640625" customWidth="1"/>
    <col min="2" max="2" width="6.1328125" customWidth="1"/>
    <col min="3" max="9" width="9.19921875" customWidth="1"/>
    <col min="10" max="10" width="10.53125" customWidth="1"/>
    <col min="11" max="11" width="5.796875" customWidth="1"/>
    <col min="12" max="12" width="12.59765625" customWidth="1"/>
    <col min="13" max="13" width="8.1328125" customWidth="1"/>
    <col min="14" max="14" width="7.6640625" customWidth="1"/>
    <col min="15" max="15" width="5.6640625" customWidth="1"/>
    <col min="16" max="16" width="3.19921875" customWidth="1"/>
    <col min="17" max="17" width="8" hidden="1" customWidth="1"/>
    <col min="18" max="20" width="12.3984375" customWidth="1"/>
  </cols>
  <sheetData>
    <row r="1" spans="1:25" s="1" customFormat="1" ht="18" x14ac:dyDescent="0.55000000000000004">
      <c r="A1" s="6" t="s">
        <v>67</v>
      </c>
      <c r="C1" s="36" t="s">
        <v>77</v>
      </c>
      <c r="J1" s="34" t="s">
        <v>0</v>
      </c>
      <c r="K1" s="34"/>
      <c r="L1" s="34"/>
      <c r="M1" s="34"/>
      <c r="N1" s="34"/>
      <c r="O1" s="34"/>
      <c r="R1"/>
      <c r="S1"/>
      <c r="T1"/>
      <c r="U1"/>
      <c r="V1"/>
      <c r="W1"/>
      <c r="X1"/>
      <c r="Y1"/>
    </row>
    <row r="2" spans="1:25" s="1" customFormat="1" x14ac:dyDescent="0.45">
      <c r="A2" s="3" t="s">
        <v>1</v>
      </c>
      <c r="C2" t="s">
        <v>78</v>
      </c>
      <c r="J2" s="35" t="s">
        <v>2</v>
      </c>
      <c r="K2" s="35" t="s">
        <v>3</v>
      </c>
      <c r="L2" s="35" t="s">
        <v>4</v>
      </c>
      <c r="M2" s="35" t="s">
        <v>5</v>
      </c>
      <c r="N2" s="35" t="s">
        <v>6</v>
      </c>
      <c r="O2" s="35" t="s">
        <v>7</v>
      </c>
      <c r="Q2" s="4" t="s">
        <v>56</v>
      </c>
      <c r="R2"/>
      <c r="S2"/>
      <c r="T2"/>
      <c r="U2"/>
      <c r="V2"/>
      <c r="W2"/>
      <c r="X2"/>
      <c r="Y2"/>
    </row>
    <row r="3" spans="1:25" x14ac:dyDescent="0.45">
      <c r="A3" s="33" t="s">
        <v>8</v>
      </c>
      <c r="J3" s="16" t="s">
        <v>9</v>
      </c>
      <c r="K3" s="17" t="s">
        <v>10</v>
      </c>
      <c r="L3" s="17" t="s">
        <v>11</v>
      </c>
      <c r="M3" s="17" t="s">
        <v>12</v>
      </c>
      <c r="N3" s="17"/>
      <c r="O3" s="18"/>
      <c r="Q3" t="str" cm="1">
        <f t="array" ref="Q3:Q8">_xlfn.LET(_xlpm.code,TRIM(RIGHT(SUBSTITUTE(A3:A28,",",REPT(" ",99)),99)),_xlfn._xlws.FILTER(_xlpm.code,(LEFT(_xlpm.code,1)="E")*(LEN(_xlpm.code)=4)*ISNUMBER(--MID(_xlpm.code,2,3)),"No matches"))</f>
        <v>E001</v>
      </c>
    </row>
    <row r="4" spans="1:25" x14ac:dyDescent="0.45">
      <c r="A4" s="33" t="s">
        <v>13</v>
      </c>
      <c r="J4" s="19" t="s">
        <v>14</v>
      </c>
      <c r="K4" s="20" t="s">
        <v>15</v>
      </c>
      <c r="L4" s="20"/>
      <c r="M4" s="20" t="s">
        <v>16</v>
      </c>
      <c r="N4" s="20" t="s">
        <v>17</v>
      </c>
      <c r="O4" s="21"/>
      <c r="Q4" t="str">
        <v>E002</v>
      </c>
    </row>
    <row r="5" spans="1:25" x14ac:dyDescent="0.45">
      <c r="A5" s="33" t="s">
        <v>18</v>
      </c>
      <c r="J5" s="19" t="s">
        <v>19</v>
      </c>
      <c r="K5" s="20" t="s">
        <v>20</v>
      </c>
      <c r="L5" s="20"/>
      <c r="M5" s="20"/>
      <c r="N5" s="20"/>
      <c r="O5" s="21"/>
      <c r="Q5" t="str">
        <v>E003</v>
      </c>
    </row>
    <row r="6" spans="1:25" x14ac:dyDescent="0.45">
      <c r="A6" s="33" t="s">
        <v>21</v>
      </c>
      <c r="J6" s="19" t="s">
        <v>22</v>
      </c>
      <c r="K6" s="20" t="s">
        <v>23</v>
      </c>
      <c r="L6" s="25" t="s">
        <v>24</v>
      </c>
      <c r="M6" s="20" t="s">
        <v>25</v>
      </c>
      <c r="N6" s="20" t="s">
        <v>26</v>
      </c>
      <c r="O6" s="21"/>
      <c r="Q6" t="str">
        <v>E004</v>
      </c>
    </row>
    <row r="7" spans="1:25" x14ac:dyDescent="0.45">
      <c r="A7" s="33" t="s">
        <v>27</v>
      </c>
      <c r="J7" s="19" t="s">
        <v>28</v>
      </c>
      <c r="K7" s="20" t="s">
        <v>29</v>
      </c>
      <c r="L7" s="20" t="s">
        <v>30</v>
      </c>
      <c r="M7" s="20" t="s">
        <v>31</v>
      </c>
      <c r="N7" s="20" t="s">
        <v>32</v>
      </c>
      <c r="O7" s="21" t="s">
        <v>33</v>
      </c>
      <c r="Q7" t="str">
        <v>E005</v>
      </c>
    </row>
    <row r="8" spans="1:25" x14ac:dyDescent="0.45">
      <c r="A8" s="33" t="s">
        <v>34</v>
      </c>
      <c r="J8" s="22" t="s">
        <v>35</v>
      </c>
      <c r="K8" s="23"/>
      <c r="L8" s="23"/>
      <c r="M8" s="23"/>
      <c r="N8" s="23"/>
      <c r="O8" s="24" t="s">
        <v>36</v>
      </c>
      <c r="Q8" t="str">
        <v>E006</v>
      </c>
    </row>
    <row r="9" spans="1:25" x14ac:dyDescent="0.45">
      <c r="A9" s="33" t="s">
        <v>37</v>
      </c>
      <c r="J9" s="5"/>
      <c r="K9" s="5"/>
      <c r="L9" s="5"/>
      <c r="M9" s="5"/>
      <c r="N9" s="5"/>
      <c r="O9" s="5"/>
    </row>
    <row r="10" spans="1:25" x14ac:dyDescent="0.45">
      <c r="A10" s="33" t="s">
        <v>38</v>
      </c>
      <c r="J10" s="5"/>
      <c r="K10" s="5"/>
      <c r="L10" s="5"/>
      <c r="M10" s="5"/>
      <c r="N10" s="5"/>
      <c r="O10" s="5"/>
    </row>
    <row r="11" spans="1:25" x14ac:dyDescent="0.45">
      <c r="A11" s="33" t="s">
        <v>39</v>
      </c>
    </row>
    <row r="12" spans="1:25" x14ac:dyDescent="0.45">
      <c r="A12" s="33" t="s">
        <v>40</v>
      </c>
    </row>
    <row r="13" spans="1:25" x14ac:dyDescent="0.45">
      <c r="A13" s="33" t="s">
        <v>41</v>
      </c>
    </row>
    <row r="14" spans="1:25" x14ac:dyDescent="0.45">
      <c r="A14" s="33" t="s">
        <v>42</v>
      </c>
    </row>
    <row r="15" spans="1:25" x14ac:dyDescent="0.45">
      <c r="A15" s="33" t="s">
        <v>43</v>
      </c>
    </row>
    <row r="16" spans="1:25" x14ac:dyDescent="0.45">
      <c r="A16" s="33" t="s">
        <v>44</v>
      </c>
    </row>
    <row r="17" spans="1:3" x14ac:dyDescent="0.45">
      <c r="A17" s="33" t="s">
        <v>45</v>
      </c>
    </row>
    <row r="18" spans="1:3" x14ac:dyDescent="0.45">
      <c r="A18" s="33" t="s">
        <v>18</v>
      </c>
    </row>
    <row r="19" spans="1:3" x14ac:dyDescent="0.45">
      <c r="A19" s="33" t="s">
        <v>46</v>
      </c>
    </row>
    <row r="20" spans="1:3" x14ac:dyDescent="0.45">
      <c r="A20" s="33" t="s">
        <v>47</v>
      </c>
    </row>
    <row r="21" spans="1:3" x14ac:dyDescent="0.45">
      <c r="A21" s="33" t="s">
        <v>48</v>
      </c>
    </row>
    <row r="22" spans="1:3" x14ac:dyDescent="0.45">
      <c r="A22" s="33" t="s">
        <v>49</v>
      </c>
    </row>
    <row r="23" spans="1:3" x14ac:dyDescent="0.45">
      <c r="A23" s="33" t="s">
        <v>50</v>
      </c>
    </row>
    <row r="24" spans="1:3" x14ac:dyDescent="0.45">
      <c r="A24" s="33" t="s">
        <v>51</v>
      </c>
    </row>
    <row r="25" spans="1:3" x14ac:dyDescent="0.45">
      <c r="A25" s="33" t="s">
        <v>52</v>
      </c>
    </row>
    <row r="26" spans="1:3" x14ac:dyDescent="0.45">
      <c r="A26" s="33" t="s">
        <v>53</v>
      </c>
      <c r="C26" t="s">
        <v>79</v>
      </c>
    </row>
    <row r="27" spans="1:3" x14ac:dyDescent="0.45">
      <c r="A27" s="33" t="s">
        <v>54</v>
      </c>
    </row>
    <row r="28" spans="1:3" x14ac:dyDescent="0.45">
      <c r="A28" s="33" t="s">
        <v>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B7AD-1A0A-4C3F-99CB-CB626EC51490}">
  <dimension ref="T3:U3"/>
  <sheetViews>
    <sheetView showGridLines="0" showRowColHeaders="0" zoomScale="40" zoomScaleNormal="40" workbookViewId="0"/>
  </sheetViews>
  <sheetFormatPr defaultRowHeight="14.25" x14ac:dyDescent="0.45"/>
  <sheetData>
    <row r="3" spans="20:21" ht="36" x14ac:dyDescent="1.05">
      <c r="T3" s="32" t="s">
        <v>68</v>
      </c>
      <c r="U3" s="31" t="s">
        <v>75</v>
      </c>
    </row>
  </sheetData>
  <hyperlinks>
    <hyperlink ref="T3" r:id="rId1" xr:uid="{FB631B5B-A24D-419C-9D05-CD9342DA760B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10CF-C22F-4454-8CDC-55F2CB50FFFE}">
  <dimension ref="A1:Z4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20" sqref="G20"/>
    </sheetView>
  </sheetViews>
  <sheetFormatPr defaultRowHeight="14.25" outlineLevelCol="1" x14ac:dyDescent="0.45"/>
  <cols>
    <col min="1" max="1" width="16.6640625" customWidth="1"/>
    <col min="2" max="2" width="2.59765625" customWidth="1"/>
    <col min="3" max="3" width="10.53125" bestFit="1" customWidth="1" outlineLevel="1"/>
    <col min="4" max="4" width="5.796875" customWidth="1" outlineLevel="1"/>
    <col min="5" max="5" width="12.59765625" customWidth="1" outlineLevel="1"/>
    <col min="6" max="6" width="8.1328125" bestFit="1" customWidth="1" outlineLevel="1"/>
    <col min="7" max="7" width="7.6640625" bestFit="1" customWidth="1" outlineLevel="1"/>
    <col min="8" max="8" width="5.6640625" customWidth="1" outlineLevel="1"/>
    <col min="9" max="9" width="3.19921875" customWidth="1"/>
    <col min="10" max="10" width="8" hidden="1" customWidth="1"/>
    <col min="11" max="11" width="13.46484375" bestFit="1" customWidth="1"/>
    <col min="12" max="12" width="9.86328125" customWidth="1"/>
    <col min="13" max="13" width="6.86328125" customWidth="1"/>
    <col min="14" max="14" width="13.33203125" customWidth="1"/>
    <col min="15" max="15" width="16" customWidth="1"/>
    <col min="16" max="16" width="10.6640625" customWidth="1"/>
    <col min="17" max="17" width="12.3984375" customWidth="1"/>
    <col min="18" max="18" width="16.06640625" customWidth="1"/>
    <col min="19" max="21" width="12.3984375" customWidth="1"/>
  </cols>
  <sheetData>
    <row r="1" spans="1:26" s="1" customFormat="1" x14ac:dyDescent="0.45">
      <c r="A1" s="6" t="s">
        <v>67</v>
      </c>
      <c r="C1" s="2" t="s">
        <v>0</v>
      </c>
      <c r="D1" s="2"/>
      <c r="E1" s="2"/>
      <c r="F1" s="2"/>
      <c r="G1" s="2"/>
      <c r="H1" s="2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1" customFormat="1" x14ac:dyDescent="0.45">
      <c r="A2" s="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J2" s="4" t="s">
        <v>56</v>
      </c>
      <c r="K2" s="29" t="s">
        <v>74</v>
      </c>
      <c r="L2" s="13" t="s">
        <v>2</v>
      </c>
      <c r="M2" s="13" t="s">
        <v>3</v>
      </c>
      <c r="N2" s="13" t="s">
        <v>4</v>
      </c>
      <c r="O2" s="13" t="s">
        <v>5</v>
      </c>
      <c r="P2" s="13" t="s">
        <v>6</v>
      </c>
      <c r="Q2" s="13" t="s">
        <v>7</v>
      </c>
      <c r="R2"/>
      <c r="S2"/>
      <c r="T2"/>
      <c r="U2"/>
      <c r="V2"/>
      <c r="W2"/>
      <c r="X2"/>
      <c r="Y2"/>
      <c r="Z2"/>
    </row>
    <row r="3" spans="1:26" x14ac:dyDescent="0.45">
      <c r="A3" t="s">
        <v>8</v>
      </c>
      <c r="C3" s="16" t="s">
        <v>9</v>
      </c>
      <c r="D3" s="17" t="s">
        <v>10</v>
      </c>
      <c r="E3" s="17" t="s">
        <v>11</v>
      </c>
      <c r="F3" s="17" t="s">
        <v>12</v>
      </c>
      <c r="G3" s="17"/>
      <c r="H3" s="18"/>
      <c r="J3" t="str" cm="1">
        <f t="array" ref="J3:J8">_xlfn.LET(_xlpm.code,TRIM(RIGHT(SUBSTITUTE(A3:A28,",",REPT(" ",99)),99)),_xlfn._xlws.FILTER(_xlpm.code,(LEFT(_xlpm.code,1)="E")*(LEN(_xlpm.code)=4)*ISNUMBER(--MID(_xlpm.code,2,3)),"No matches"))</f>
        <v>E001</v>
      </c>
      <c r="K3" s="30">
        <f ca="1">LEN(_xlfn.FORMULATEXT(L3))</f>
        <v>236</v>
      </c>
      <c r="L3" s="28" t="str" cm="1">
        <f t="array" ref="L3:Q8">_xlfn.LET(_xlpm.i,A3:A28,_xlpm.j,_xlfn.GROUPBY(_xlfn.SCAN(,_xlfn.REGEXEXTRACT(_xlpm.i,"E\d+|$"),_xlfn.LAMBDA(_xlpm.x,_xlpm.y,IF(_xlpm.y="",_xlpm.x,_xlpm.y))),_xlpm.i&amp;";",_xleta.CONCAT,,0),_xlfn.HSTACK(_xlfn.TAKE(_xlpm.j,,1),_xlfn.REGEXREPLACE(_xlfn.TAKE(_xlpm.j,,-1),"((?&lt;="&amp;{"Name","Skill","Role","Location","Status"}&amp;",)([^;]+))(?=.*((?1)))?|.","$2${3:+, }")))</f>
        <v>E001</v>
      </c>
      <c r="M3" t="str">
        <v>Alice</v>
      </c>
      <c r="N3" t="str">
        <v>Excel, Python</v>
      </c>
      <c r="O3" t="str">
        <v>Analyst</v>
      </c>
      <c r="P3" t="str">
        <v/>
      </c>
      <c r="Q3" t="str">
        <v/>
      </c>
    </row>
    <row r="4" spans="1:26" x14ac:dyDescent="0.45">
      <c r="A4" t="s">
        <v>13</v>
      </c>
      <c r="C4" s="19" t="s">
        <v>14</v>
      </c>
      <c r="D4" s="20" t="s">
        <v>15</v>
      </c>
      <c r="E4" s="20"/>
      <c r="F4" s="20" t="s">
        <v>16</v>
      </c>
      <c r="G4" s="20" t="s">
        <v>17</v>
      </c>
      <c r="H4" s="21"/>
      <c r="J4" t="str">
        <v>E002</v>
      </c>
      <c r="L4" t="str">
        <v>E002</v>
      </c>
      <c r="M4" t="str">
        <v>Bob</v>
      </c>
      <c r="N4" t="str">
        <v/>
      </c>
      <c r="O4" t="str">
        <v>Manager</v>
      </c>
      <c r="P4" t="str">
        <v>London</v>
      </c>
      <c r="Q4" t="str">
        <v/>
      </c>
    </row>
    <row r="5" spans="1:26" x14ac:dyDescent="0.45">
      <c r="A5" t="s">
        <v>18</v>
      </c>
      <c r="C5" s="19" t="s">
        <v>19</v>
      </c>
      <c r="D5" s="20" t="s">
        <v>20</v>
      </c>
      <c r="E5" s="20"/>
      <c r="F5" s="20"/>
      <c r="G5" s="20"/>
      <c r="H5" s="21"/>
      <c r="J5" t="str">
        <v>E003</v>
      </c>
      <c r="L5" t="str">
        <v>E003</v>
      </c>
      <c r="M5" t="str">
        <v>Charlie</v>
      </c>
      <c r="N5" t="str">
        <v/>
      </c>
      <c r="O5" t="str">
        <v/>
      </c>
      <c r="P5" t="str">
        <v/>
      </c>
      <c r="Q5" t="str">
        <v/>
      </c>
    </row>
    <row r="6" spans="1:26" x14ac:dyDescent="0.45">
      <c r="A6" t="s">
        <v>21</v>
      </c>
      <c r="C6" s="19" t="s">
        <v>22</v>
      </c>
      <c r="D6" s="20" t="s">
        <v>23</v>
      </c>
      <c r="E6" s="25" t="s">
        <v>24</v>
      </c>
      <c r="F6" s="20" t="s">
        <v>25</v>
      </c>
      <c r="G6" s="20" t="s">
        <v>26</v>
      </c>
      <c r="H6" s="21"/>
      <c r="J6" t="str">
        <v>E004</v>
      </c>
      <c r="L6" t="str">
        <v>E004</v>
      </c>
      <c r="M6" t="str">
        <v>Diana</v>
      </c>
      <c r="N6" t="str">
        <v>PowerBI, DAX, Excel</v>
      </c>
      <c r="O6" t="str">
        <v>Developer</v>
      </c>
      <c r="P6" t="str">
        <v>Tokyo</v>
      </c>
      <c r="Q6" t="str">
        <v/>
      </c>
    </row>
    <row r="7" spans="1:26" x14ac:dyDescent="0.45">
      <c r="A7" t="s">
        <v>27</v>
      </c>
      <c r="C7" s="19" t="s">
        <v>28</v>
      </c>
      <c r="D7" s="20" t="s">
        <v>29</v>
      </c>
      <c r="E7" s="20" t="s">
        <v>30</v>
      </c>
      <c r="F7" s="20" t="s">
        <v>31</v>
      </c>
      <c r="G7" s="20" t="s">
        <v>32</v>
      </c>
      <c r="H7" s="21" t="s">
        <v>33</v>
      </c>
      <c r="J7" t="str">
        <v>E005</v>
      </c>
      <c r="L7" t="str">
        <v>E005</v>
      </c>
      <c r="M7" t="str">
        <v>Evan</v>
      </c>
      <c r="N7" t="str">
        <v>Azure</v>
      </c>
      <c r="O7" t="str">
        <v>Admin</v>
      </c>
      <c r="P7" t="str">
        <v>Sydney</v>
      </c>
      <c r="Q7" t="str">
        <v>Active</v>
      </c>
    </row>
    <row r="8" spans="1:26" x14ac:dyDescent="0.45">
      <c r="A8" t="s">
        <v>34</v>
      </c>
      <c r="C8" s="22" t="s">
        <v>35</v>
      </c>
      <c r="D8" s="23"/>
      <c r="E8" s="23"/>
      <c r="F8" s="23"/>
      <c r="G8" s="23"/>
      <c r="H8" s="24" t="s">
        <v>36</v>
      </c>
      <c r="J8" t="str">
        <v>E006</v>
      </c>
      <c r="L8" t="str">
        <v>E006</v>
      </c>
      <c r="M8" t="str">
        <v/>
      </c>
      <c r="N8" t="str">
        <v/>
      </c>
      <c r="O8" t="str">
        <v/>
      </c>
      <c r="P8" t="str">
        <v/>
      </c>
      <c r="Q8" t="str">
        <v>Leave</v>
      </c>
    </row>
    <row r="9" spans="1:26" x14ac:dyDescent="0.45">
      <c r="A9" t="s">
        <v>37</v>
      </c>
      <c r="C9" s="5"/>
      <c r="D9" s="5"/>
      <c r="E9" s="5"/>
      <c r="F9" s="5"/>
      <c r="G9" s="5"/>
      <c r="H9" s="5"/>
    </row>
    <row r="10" spans="1:26" x14ac:dyDescent="0.45">
      <c r="A10" t="s">
        <v>38</v>
      </c>
      <c r="C10" s="5"/>
      <c r="D10" s="5"/>
      <c r="E10" s="5"/>
      <c r="F10" s="5"/>
      <c r="G10" s="5"/>
      <c r="H10" s="5"/>
      <c r="K10" s="30">
        <f ca="1">LEN(_xlfn.FORMULATEXT(L10))</f>
        <v>290</v>
      </c>
      <c r="L10" s="28" t="str" cm="1">
        <f t="array" ref="L10:Q15">_xlfn.LET(_xlpm.s,A3:A28,_xlpm.k,_xlfn.TEXTBEFORE(_xlpm.s,","),_xlpm.v,_xlfn.TEXTAFTER(_xlpm.s,","),_xlpm.g,_xlfn.SCAN(0,_xlpm.k,_xlfn.LAMBDA(_xlpm.a,_xlpm.b,_xlpm.a+(_xlpm.b="EmployeeID"))),_xlpm.u,_xlfn.UNIQUE(_xlfn._xlws.FILTER(_xlpm.g,_xlpm.g&gt;0)),_xlpm.uu,_xlfn.TOROW(_xlfn.UNIQUE(_xlpm.k)),_xlfn.DROP(_xlfn.REDUCE("",_xlpm.u,_xlfn.LAMBDA(_xlpm.x,_xlpm.id,_xlfn.VSTACK(_xlpm.x,_xlfn.MAP(_xlpm.uu,_xlfn.LAMBDA(_xlpm.h,_xlfn.LET(_xlpm.z,_xlfn._xlws.FILTER(_xlpm.v,(_xlpm.g=_xlpm.id)*(_xlpm.k=_xlpm.h),""),IF(_xlpm.h="Skill",_xlfn.TEXTJOIN(", ",,_xlpm.z),IFERROR(_xlfn.TAKE(_xlpm.z,-1),"")))))))),1))</f>
        <v>E001</v>
      </c>
      <c r="M10" t="str">
        <v>Alice</v>
      </c>
      <c r="N10" t="str">
        <v>Excel, Python</v>
      </c>
      <c r="O10" t="str">
        <v>Analyst</v>
      </c>
      <c r="P10" t="str">
        <v/>
      </c>
      <c r="Q10" t="str">
        <v/>
      </c>
    </row>
    <row r="11" spans="1:26" x14ac:dyDescent="0.45">
      <c r="A11" t="s">
        <v>39</v>
      </c>
      <c r="L11" t="str">
        <v>E002</v>
      </c>
      <c r="M11" t="str">
        <v>Bob</v>
      </c>
      <c r="N11" t="str">
        <v/>
      </c>
      <c r="O11" t="str">
        <v>Manager</v>
      </c>
      <c r="P11" t="str">
        <v>London</v>
      </c>
      <c r="Q11" t="str">
        <v/>
      </c>
    </row>
    <row r="12" spans="1:26" x14ac:dyDescent="0.45">
      <c r="A12" t="s">
        <v>40</v>
      </c>
      <c r="L12" t="str">
        <v>E003</v>
      </c>
      <c r="M12" t="str">
        <v>Charlie</v>
      </c>
      <c r="N12" t="str">
        <v/>
      </c>
      <c r="O12" t="str">
        <v/>
      </c>
      <c r="P12" t="str">
        <v/>
      </c>
      <c r="Q12" t="str">
        <v/>
      </c>
    </row>
    <row r="13" spans="1:26" x14ac:dyDescent="0.45">
      <c r="A13" t="s">
        <v>41</v>
      </c>
      <c r="L13" t="str">
        <v>E004</v>
      </c>
      <c r="M13" t="str">
        <v>Diana</v>
      </c>
      <c r="N13" t="str">
        <v>PowerBI, DAX, Excel</v>
      </c>
      <c r="O13" t="str">
        <v>Developer</v>
      </c>
      <c r="P13" t="str">
        <v>Tokyo</v>
      </c>
      <c r="Q13" t="str">
        <v/>
      </c>
    </row>
    <row r="14" spans="1:26" x14ac:dyDescent="0.45">
      <c r="A14" t="s">
        <v>42</v>
      </c>
      <c r="L14" t="str">
        <v>E005</v>
      </c>
      <c r="M14" t="str">
        <v>Evan</v>
      </c>
      <c r="N14" t="str">
        <v>Azure</v>
      </c>
      <c r="O14" t="str">
        <v>Admin</v>
      </c>
      <c r="P14" t="str">
        <v>Sydney</v>
      </c>
      <c r="Q14" t="str">
        <v>Active</v>
      </c>
    </row>
    <row r="15" spans="1:26" x14ac:dyDescent="0.45">
      <c r="A15" t="s">
        <v>43</v>
      </c>
      <c r="L15" t="str">
        <v>E006</v>
      </c>
      <c r="M15" t="str">
        <v/>
      </c>
      <c r="N15" t="str">
        <v/>
      </c>
      <c r="O15" t="str">
        <v/>
      </c>
      <c r="P15" t="str">
        <v/>
      </c>
      <c r="Q15" t="str">
        <v>Leave</v>
      </c>
    </row>
    <row r="16" spans="1:26" x14ac:dyDescent="0.45">
      <c r="A16" t="s">
        <v>44</v>
      </c>
    </row>
    <row r="17" spans="1:17" x14ac:dyDescent="0.45">
      <c r="A17" t="s">
        <v>45</v>
      </c>
      <c r="K17" s="30">
        <f ca="1">LEN(_xlfn.FORMULATEXT(L17))</f>
        <v>141</v>
      </c>
      <c r="L17" s="28" t="str" cm="1">
        <f t="array" ref="L17:Q23">_xlfn.LET(_xlpm.a,A3:A28,_xlpm.b,_xlfn.TEXTSPLIT(_xlpm.a,","),_xlpm.c,_xlfn.TEXTAFTER(_xlpm.a,","),_xlpm.d,_xlfn.XMATCH(_xlpm.b,_xlpm.b),_xlpm.e,_xlfn.SCAN(0,_xlpm.d=1,_xleta.SUM),_xlfn.DROP(_xlfn.PIVOTBY(_xlpm.e,_xlfn.HSTACK(_xlpm.d,_xlpm.b),_xlpm.c,_xleta.ARRAYTOTEXT,,0,,0,,,3),1,1))</f>
        <v>EmployeeID</v>
      </c>
      <c r="M17" t="str">
        <v>Name</v>
      </c>
      <c r="N17" t="str">
        <v>Skill</v>
      </c>
      <c r="O17" t="str">
        <v>Role</v>
      </c>
      <c r="P17" t="str">
        <v>Location</v>
      </c>
      <c r="Q17" t="str">
        <v>Status</v>
      </c>
    </row>
    <row r="18" spans="1:17" x14ac:dyDescent="0.45">
      <c r="A18" t="s">
        <v>18</v>
      </c>
      <c r="L18" t="str">
        <v>E001</v>
      </c>
      <c r="M18" t="str">
        <v>Alice</v>
      </c>
      <c r="N18" t="str">
        <v>Excel, Python</v>
      </c>
      <c r="O18" t="str">
        <v>Analyst</v>
      </c>
      <c r="P18" t="str">
        <v/>
      </c>
      <c r="Q18" t="str">
        <v/>
      </c>
    </row>
    <row r="19" spans="1:17" x14ac:dyDescent="0.45">
      <c r="A19" t="s">
        <v>46</v>
      </c>
      <c r="L19" t="str">
        <v>E002</v>
      </c>
      <c r="M19" t="str">
        <v>Bob</v>
      </c>
      <c r="N19" t="str">
        <v/>
      </c>
      <c r="O19" t="str">
        <v>Manager</v>
      </c>
      <c r="P19" t="str">
        <v>London</v>
      </c>
      <c r="Q19" t="str">
        <v/>
      </c>
    </row>
    <row r="20" spans="1:17" x14ac:dyDescent="0.45">
      <c r="A20" t="s">
        <v>47</v>
      </c>
      <c r="L20" t="str">
        <v>E003</v>
      </c>
      <c r="M20" t="str">
        <v>Charlie</v>
      </c>
      <c r="N20" t="str">
        <v/>
      </c>
      <c r="O20" t="str">
        <v/>
      </c>
      <c r="P20" t="str">
        <v/>
      </c>
      <c r="Q20" t="str">
        <v/>
      </c>
    </row>
    <row r="21" spans="1:17" x14ac:dyDescent="0.45">
      <c r="A21" t="s">
        <v>48</v>
      </c>
      <c r="L21" t="str">
        <v>E004</v>
      </c>
      <c r="M21" t="str">
        <v>Diana</v>
      </c>
      <c r="N21" t="str">
        <v>PowerBI, DAX, Excel</v>
      </c>
      <c r="O21" t="str">
        <v>Developer</v>
      </c>
      <c r="P21" t="str">
        <v>Tokyo</v>
      </c>
      <c r="Q21" t="str">
        <v/>
      </c>
    </row>
    <row r="22" spans="1:17" x14ac:dyDescent="0.45">
      <c r="A22" t="s">
        <v>49</v>
      </c>
      <c r="L22" t="str">
        <v>E005</v>
      </c>
      <c r="M22" t="str">
        <v>Evan</v>
      </c>
      <c r="N22" t="str">
        <v>Azure</v>
      </c>
      <c r="O22" t="str">
        <v>Admin</v>
      </c>
      <c r="P22" t="str">
        <v>Sydney</v>
      </c>
      <c r="Q22" t="str">
        <v>Active</v>
      </c>
    </row>
    <row r="23" spans="1:17" x14ac:dyDescent="0.45">
      <c r="A23" t="s">
        <v>50</v>
      </c>
      <c r="L23" t="str">
        <v>E006</v>
      </c>
      <c r="M23" t="str">
        <v/>
      </c>
      <c r="N23" t="str">
        <v/>
      </c>
      <c r="O23" t="str">
        <v/>
      </c>
      <c r="P23" t="str">
        <v/>
      </c>
      <c r="Q23" t="str">
        <v>Leave</v>
      </c>
    </row>
    <row r="24" spans="1:17" x14ac:dyDescent="0.45">
      <c r="A24" t="s">
        <v>51</v>
      </c>
    </row>
    <row r="25" spans="1:17" x14ac:dyDescent="0.45">
      <c r="A25" t="s">
        <v>52</v>
      </c>
      <c r="K25" s="30">
        <f ca="1">LEN(_xlfn.FORMULATEXT(L25))</f>
        <v>262</v>
      </c>
      <c r="L25" s="28" t="str" cm="1">
        <f t="array" ref="L25:Q31">_xlfn.LET(_xlpm.i,_xlfn.DROP(_xlfn.TEXTSPLIT(_xlfn.CONCAT("/"&amp;A3:A28),{",","ID"},"/",,,""),1),_xlpm.g,_xlfn.SCAN(0,_xlfn.TAKE(_xlpm.i,,-1),_xlfn.LAMBDA(_xlpm.a,_xlpm.b,IF(_xlpm.b="",_xlpm.a,_xlpm.b))),_xlpm.u,_xlfn.TAKE(_xlpm.i,,1),_xlpm.e,_xlfn.DROP(_xlfn.PIVOTBY(_xlpm.g,_xlfn.HSTACK(MATCH(_xlpm.u,_xlpm.u,0),_xlpm.u),_xlfn.CHOOSECOLS(_xlpm.i,2),_xleta.ARRAYTOTEXT,,0,,0),1),_xlfn.HSTACK(_xlfn.VSTACK("EmployeeID",_xlfn.DROP(_xlfn.TAKE(_xlpm.e,,1),1)),_xlfn.DROP(_xlpm.e,,2)))</f>
        <v>EmployeeID</v>
      </c>
      <c r="M25" t="str">
        <v>Name</v>
      </c>
      <c r="N25" t="str">
        <v>Skill</v>
      </c>
      <c r="O25" t="str">
        <v>Role</v>
      </c>
      <c r="P25" t="str">
        <v>Location</v>
      </c>
      <c r="Q25" t="str">
        <v>Status</v>
      </c>
    </row>
    <row r="26" spans="1:17" x14ac:dyDescent="0.45">
      <c r="A26" t="s">
        <v>53</v>
      </c>
      <c r="L26" t="str">
        <v>E001</v>
      </c>
      <c r="M26" t="str">
        <v>Alice</v>
      </c>
      <c r="N26" t="str">
        <v>Excel, Python</v>
      </c>
      <c r="O26" t="str">
        <v>Analyst</v>
      </c>
      <c r="P26" t="str">
        <v/>
      </c>
      <c r="Q26" t="str">
        <v/>
      </c>
    </row>
    <row r="27" spans="1:17" x14ac:dyDescent="0.45">
      <c r="A27" t="s">
        <v>54</v>
      </c>
      <c r="L27" t="str">
        <v>E002</v>
      </c>
      <c r="M27" t="str">
        <v>Bob</v>
      </c>
      <c r="N27" t="str">
        <v/>
      </c>
      <c r="O27" t="str">
        <v>Manager</v>
      </c>
      <c r="P27" t="str">
        <v>London</v>
      </c>
      <c r="Q27" t="str">
        <v/>
      </c>
    </row>
    <row r="28" spans="1:17" x14ac:dyDescent="0.45">
      <c r="A28" t="s">
        <v>55</v>
      </c>
      <c r="L28" t="str">
        <v>E003</v>
      </c>
      <c r="M28" t="str">
        <v>Charlie</v>
      </c>
      <c r="N28" t="str">
        <v/>
      </c>
      <c r="O28" t="str">
        <v/>
      </c>
      <c r="P28" t="str">
        <v/>
      </c>
      <c r="Q28" t="str">
        <v/>
      </c>
    </row>
    <row r="29" spans="1:17" x14ac:dyDescent="0.45">
      <c r="L29" t="str">
        <v>E004</v>
      </c>
      <c r="M29" t="str">
        <v>Diana</v>
      </c>
      <c r="N29" t="str">
        <v>PowerBI, DAX, Excel</v>
      </c>
      <c r="O29" t="str">
        <v>Developer</v>
      </c>
      <c r="P29" t="str">
        <v>Tokyo</v>
      </c>
      <c r="Q29" t="str">
        <v/>
      </c>
    </row>
    <row r="30" spans="1:17" x14ac:dyDescent="0.45">
      <c r="L30" t="str">
        <v>E005</v>
      </c>
      <c r="M30" t="str">
        <v>Evan</v>
      </c>
      <c r="N30" t="str">
        <v>Azure</v>
      </c>
      <c r="O30" t="str">
        <v>Admin</v>
      </c>
      <c r="P30" t="str">
        <v>Sydney</v>
      </c>
      <c r="Q30" t="str">
        <v>Active</v>
      </c>
    </row>
    <row r="31" spans="1:17" x14ac:dyDescent="0.45">
      <c r="L31" t="str">
        <v>E006</v>
      </c>
      <c r="M31" t="str">
        <v/>
      </c>
      <c r="N31" t="str">
        <v/>
      </c>
      <c r="O31" t="str">
        <v/>
      </c>
      <c r="P31" t="str">
        <v/>
      </c>
      <c r="Q31" t="str">
        <v>Leave</v>
      </c>
    </row>
    <row r="33" spans="11:17" x14ac:dyDescent="0.45">
      <c r="K33" s="30">
        <f ca="1">LEN(_xlfn.FORMULATEXT(L33))</f>
        <v>191</v>
      </c>
      <c r="L33" s="28" t="str" cm="1">
        <f t="array" ref="L33:Q39">_xlfn.LET(_xlpm.z,A3:A28,_xlpm.f,_xlfn.LAMBDA(_xlpm.x,_xlpm.x(_xlpm.z,",")),_xlpm.a,_xlpm.f(_xleta.TEXTBEFORE),_xlpm.b,_xlfn.UNIQUE(_xlpm.a),_xlfn.DROP(_xlfn.PIVOTBY(_xlfn.SCAN(,IFERROR(SEARCH("id",_xlpm.z),0),_xleta.SUM),_xlfn.HSTACK(_xlfn.XLOOKUP(_xlpm.a,_xlpm.b,_xlfn.SEQUENCE(ROWS(_xlpm.b))),_xlpm.a),_xlpm.f(_xleta.TEXTAFTER),_xleta.ARRAYTOTEXT,,0,,0),1,1))</f>
        <v>EmployeeID</v>
      </c>
      <c r="M33" t="str">
        <v>Name</v>
      </c>
      <c r="N33" t="str">
        <v>Skill</v>
      </c>
      <c r="O33" t="str">
        <v>Role</v>
      </c>
      <c r="P33" t="str">
        <v>Location</v>
      </c>
      <c r="Q33" t="str">
        <v>Status</v>
      </c>
    </row>
    <row r="34" spans="11:17" x14ac:dyDescent="0.45">
      <c r="L34" t="str">
        <v>E001</v>
      </c>
      <c r="M34" t="str">
        <v>Alice</v>
      </c>
      <c r="N34" t="str">
        <v>Excel, Python</v>
      </c>
      <c r="O34" t="str">
        <v>Analyst</v>
      </c>
      <c r="P34" t="str">
        <v/>
      </c>
      <c r="Q34" t="str">
        <v/>
      </c>
    </row>
    <row r="35" spans="11:17" x14ac:dyDescent="0.45">
      <c r="L35" t="str">
        <v>E002</v>
      </c>
      <c r="M35" t="str">
        <v>Bob</v>
      </c>
      <c r="N35" t="str">
        <v/>
      </c>
      <c r="O35" t="str">
        <v>Manager</v>
      </c>
      <c r="P35" t="str">
        <v>London</v>
      </c>
      <c r="Q35" t="str">
        <v/>
      </c>
    </row>
    <row r="36" spans="11:17" x14ac:dyDescent="0.45">
      <c r="L36" t="str">
        <v>E003</v>
      </c>
      <c r="M36" t="str">
        <v>Charlie</v>
      </c>
      <c r="N36" t="str">
        <v/>
      </c>
      <c r="O36" t="str">
        <v/>
      </c>
      <c r="P36" t="str">
        <v/>
      </c>
      <c r="Q36" t="str">
        <v/>
      </c>
    </row>
    <row r="37" spans="11:17" x14ac:dyDescent="0.45">
      <c r="L37" t="str">
        <v>E004</v>
      </c>
      <c r="M37" t="str">
        <v>Diana</v>
      </c>
      <c r="N37" t="str">
        <v>PowerBI, DAX, Excel</v>
      </c>
      <c r="O37" t="str">
        <v>Developer</v>
      </c>
      <c r="P37" t="str">
        <v>Tokyo</v>
      </c>
      <c r="Q37" t="str">
        <v/>
      </c>
    </row>
    <row r="38" spans="11:17" x14ac:dyDescent="0.45">
      <c r="L38" t="str">
        <v>E005</v>
      </c>
      <c r="M38" t="str">
        <v>Evan</v>
      </c>
      <c r="N38" t="str">
        <v>Azure</v>
      </c>
      <c r="O38" t="str">
        <v>Admin</v>
      </c>
      <c r="P38" t="str">
        <v>Sydney</v>
      </c>
      <c r="Q38" t="str">
        <v>Active</v>
      </c>
    </row>
    <row r="39" spans="11:17" x14ac:dyDescent="0.45">
      <c r="L39" t="str">
        <v>E006</v>
      </c>
      <c r="M39" t="str">
        <v/>
      </c>
      <c r="N39" t="str">
        <v/>
      </c>
      <c r="O39" t="str">
        <v/>
      </c>
      <c r="P39" t="str">
        <v/>
      </c>
      <c r="Q39" t="str">
        <v>Leave</v>
      </c>
    </row>
    <row r="41" spans="11:17" x14ac:dyDescent="0.45">
      <c r="K41" s="30">
        <f ca="1">LEN(_xlfn.FORMULATEXT(L41))</f>
        <v>127</v>
      </c>
      <c r="L41" s="28" t="str" cm="1">
        <f t="array" ref="L41:Q47">_xlfn.LET(_xlpm.d,A3:A28,_xlpm.p,_xlfn.TEXTSPLIT(_xlpm.d,","),_xlfn.DROP(_xlfn.PIVOTBY(_xlfn.SCAN(0,_xlpm.d&lt;"F",_xleta.SUM),_xlfn.HSTACK(_xlfn.XMATCH(_xlpm.p,_xlpm.p),_xlpm.p),_xlfn.TEXTAFTER(_xlpm.d,","),_xleta.ARRAYTOTEXT,,0,,0),1,1))</f>
        <v>EmployeeID</v>
      </c>
      <c r="M41" t="str">
        <v>Name</v>
      </c>
      <c r="N41" t="str">
        <v>Skill</v>
      </c>
      <c r="O41" t="str">
        <v>Role</v>
      </c>
      <c r="P41" t="str">
        <v>Location</v>
      </c>
      <c r="Q41" t="str">
        <v>Status</v>
      </c>
    </row>
    <row r="42" spans="11:17" x14ac:dyDescent="0.45">
      <c r="L42" t="str">
        <v>E001</v>
      </c>
      <c r="M42" t="str">
        <v>Alice</v>
      </c>
      <c r="N42" t="str">
        <v>Excel, Python</v>
      </c>
      <c r="O42" t="str">
        <v>Analyst</v>
      </c>
      <c r="P42" t="str">
        <v/>
      </c>
      <c r="Q42" t="str">
        <v/>
      </c>
    </row>
    <row r="43" spans="11:17" x14ac:dyDescent="0.45">
      <c r="L43" t="str">
        <v>E002</v>
      </c>
      <c r="M43" t="str">
        <v>Bob</v>
      </c>
      <c r="N43" t="str">
        <v/>
      </c>
      <c r="O43" t="str">
        <v>Manager</v>
      </c>
      <c r="P43" t="str">
        <v>London</v>
      </c>
      <c r="Q43" t="str">
        <v/>
      </c>
    </row>
    <row r="44" spans="11:17" x14ac:dyDescent="0.45">
      <c r="L44" t="str">
        <v>E003</v>
      </c>
      <c r="M44" t="str">
        <v>Charlie</v>
      </c>
      <c r="N44" t="str">
        <v/>
      </c>
      <c r="O44" t="str">
        <v/>
      </c>
      <c r="P44" t="str">
        <v/>
      </c>
      <c r="Q44" t="str">
        <v/>
      </c>
    </row>
    <row r="45" spans="11:17" x14ac:dyDescent="0.45">
      <c r="L45" t="str">
        <v>E004</v>
      </c>
      <c r="M45" t="str">
        <v>Diana</v>
      </c>
      <c r="N45" t="str">
        <v>PowerBI, DAX, Excel</v>
      </c>
      <c r="O45" t="str">
        <v>Developer</v>
      </c>
      <c r="P45" t="str">
        <v>Tokyo</v>
      </c>
      <c r="Q45" t="str">
        <v/>
      </c>
    </row>
    <row r="46" spans="11:17" x14ac:dyDescent="0.45">
      <c r="L46" t="str">
        <v>E005</v>
      </c>
      <c r="M46" t="str">
        <v>Evan</v>
      </c>
      <c r="N46" t="str">
        <v>Azure</v>
      </c>
      <c r="O46" t="str">
        <v>Admin</v>
      </c>
      <c r="P46" t="str">
        <v>Sydney</v>
      </c>
      <c r="Q46" t="str">
        <v>Active</v>
      </c>
    </row>
    <row r="47" spans="11:17" x14ac:dyDescent="0.45">
      <c r="L47" t="str">
        <v>E006</v>
      </c>
      <c r="M47" t="str">
        <v/>
      </c>
      <c r="N47" t="str">
        <v/>
      </c>
      <c r="O47" t="str">
        <v/>
      </c>
      <c r="P47" t="str">
        <v/>
      </c>
      <c r="Q47" t="str">
        <v>Leave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25" outlineLevelCol="1" x14ac:dyDescent="0.45"/>
  <cols>
    <col min="1" max="1" width="16.6640625" customWidth="1"/>
    <col min="2" max="2" width="3.9296875" customWidth="1"/>
    <col min="3" max="3" width="10.53125" hidden="1" customWidth="1" outlineLevel="1"/>
    <col min="4" max="4" width="5.796875" hidden="1" customWidth="1" outlineLevel="1"/>
    <col min="5" max="5" width="12.59765625" hidden="1" customWidth="1" outlineLevel="1"/>
    <col min="6" max="6" width="8.1328125" hidden="1" customWidth="1" outlineLevel="1"/>
    <col min="7" max="7" width="7.6640625" hidden="1" customWidth="1" outlineLevel="1"/>
    <col min="8" max="8" width="5.6640625" hidden="1" customWidth="1" outlineLevel="1"/>
    <col min="9" max="9" width="3.73046875" customWidth="1" collapsed="1"/>
    <col min="10" max="10" width="8" hidden="1" customWidth="1"/>
    <col min="11" max="11" width="9.86328125" customWidth="1"/>
    <col min="12" max="12" width="6.53125" customWidth="1"/>
    <col min="13" max="13" width="13.33203125" customWidth="1"/>
    <col min="14" max="14" width="16" customWidth="1"/>
    <col min="15" max="15" width="10.6640625" customWidth="1"/>
    <col min="16" max="16" width="12.3984375" customWidth="1"/>
    <col min="17" max="17" width="16.06640625" customWidth="1"/>
    <col min="18" max="20" width="12.3984375" customWidth="1"/>
    <col min="21" max="21" width="3.1328125" customWidth="1"/>
  </cols>
  <sheetData>
    <row r="1" spans="1:22" s="1" customFormat="1" ht="14.65" thickTop="1" x14ac:dyDescent="0.45">
      <c r="A1" s="6" t="s">
        <v>67</v>
      </c>
      <c r="C1" s="2" t="s">
        <v>0</v>
      </c>
      <c r="D1" s="2"/>
      <c r="E1" s="2"/>
      <c r="F1" s="2"/>
      <c r="G1" s="2"/>
      <c r="H1" s="2"/>
      <c r="K1" s="7" t="s">
        <v>59</v>
      </c>
      <c r="L1" s="8"/>
      <c r="M1" s="9" t="s">
        <v>61</v>
      </c>
      <c r="N1" s="9" t="s">
        <v>64</v>
      </c>
      <c r="O1" s="9" t="s">
        <v>62</v>
      </c>
      <c r="P1" s="9" t="s">
        <v>65</v>
      </c>
      <c r="Q1" s="9" t="s">
        <v>66</v>
      </c>
      <c r="R1" s="9" t="s">
        <v>65</v>
      </c>
      <c r="S1" s="9" t="s">
        <v>65</v>
      </c>
      <c r="T1" s="9" t="s">
        <v>65</v>
      </c>
    </row>
    <row r="2" spans="1:22" s="1" customFormat="1" ht="14.65" thickBot="1" x14ac:dyDescent="0.5">
      <c r="A2" s="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J2" s="4" t="s">
        <v>56</v>
      </c>
      <c r="K2" s="10" t="s">
        <v>57</v>
      </c>
      <c r="L2" s="11" t="s">
        <v>58</v>
      </c>
      <c r="M2" s="12" t="s">
        <v>60</v>
      </c>
      <c r="N2" s="12" t="s">
        <v>63</v>
      </c>
      <c r="O2" s="14" t="s">
        <v>2</v>
      </c>
      <c r="P2" s="14" t="s">
        <v>3</v>
      </c>
      <c r="Q2" s="13" t="s">
        <v>4</v>
      </c>
      <c r="R2" s="14" t="s">
        <v>5</v>
      </c>
      <c r="S2" s="14" t="s">
        <v>6</v>
      </c>
      <c r="T2" s="14" t="s">
        <v>7</v>
      </c>
      <c r="V2" s="1" t="str" cm="1">
        <f t="array" ref="V2">_xlfn.LET(_xlpm.answers, C3:H8, _xlpm.myresults, O3:T8,
_xlpm.compareTF, _xlpm.answers=_xlpm.myresults,
_xlpm.answercount, COUNTA(_xlpm.compareTF),
_xlpm.answersum, SUM(_xlpm.compareTF*1),
_xlpm.final, IF(_xlpm.answercount = _xlpm.answersum, "Validate solution: Perfect match!", "Validate solution: off by "&amp;_xlpm.answersum - _xlpm.answercount),_xlpm.final)</f>
        <v>Validate solution: Perfect match!</v>
      </c>
    </row>
    <row r="3" spans="1:22" ht="14.65" thickTop="1" x14ac:dyDescent="0.45">
      <c r="A3" t="s">
        <v>8</v>
      </c>
      <c r="C3" s="16" t="s">
        <v>9</v>
      </c>
      <c r="D3" s="17" t="s">
        <v>10</v>
      </c>
      <c r="E3" s="17" t="s">
        <v>11</v>
      </c>
      <c r="F3" s="17" t="s">
        <v>12</v>
      </c>
      <c r="G3" s="17"/>
      <c r="H3" s="18"/>
      <c r="J3" t="str" cm="1">
        <f t="array" ref="J3:J8">_xlfn.LET(_xlpm.code,TRIM(RIGHT(SUBSTITUTE(A3:A28,",",REPT(" ",99)),99)),_xlfn._xlws.FILTER(_xlpm.code,(LEFT(_xlpm.code,1)="E")*(LEN(_xlpm.code)=4)*ISNUMBER(--MID(_xlpm.code,2,3)),"No matches"))</f>
        <v>E001</v>
      </c>
      <c r="K3" s="15" t="str">
        <f t="shared" ref="K3:K28" si="0">_xlfn.TEXTBEFORE(A3,",")</f>
        <v>EmployeeID</v>
      </c>
      <c r="L3" s="15" t="str">
        <f t="shared" ref="L3:L28" si="1">_xlfn.TEXTAFTER(A3,",")</f>
        <v>E001</v>
      </c>
      <c r="M3" s="15" t="str">
        <f>IF(ISNUMBER(RIGHT(L3,1)+0),L3,M2)</f>
        <v>E001</v>
      </c>
      <c r="N3" s="15" t="str">
        <f>M3&amp;K3</f>
        <v>E001EmployeeID</v>
      </c>
      <c r="O3" s="16" t="str" cm="1">
        <f t="array" ref="O3:O8">_xlfn.UNIQUE(M3:M28)</f>
        <v>E001</v>
      </c>
      <c r="P3" s="17" t="str" cm="1">
        <f t="array" ref="P3">IFERROR(INDEX($L$3:$L$28,_xlfn.XMATCH($O3&amp;P$2,$N$3:$N$28)),"")</f>
        <v>Alice</v>
      </c>
      <c r="Q3" s="17" t="str" cm="1">
        <f t="array" ref="Q3">_xlfn.TEXTJOIN(", ",,_xlfn._xlws.FILTER($L$3:$L$28,$N$3:$N$28=$O3&amp;Q$2,""))</f>
        <v>Excel, Python</v>
      </c>
      <c r="R3" s="17" t="str" cm="1">
        <f t="array" ref="R3">IFERROR(INDEX($L$3:$L$28,_xlfn.XMATCH($O3&amp;R$2,$N$3:$N$28)),"")</f>
        <v>Analyst</v>
      </c>
      <c r="S3" s="17" t="str" cm="1">
        <f t="array" ref="S3">IFERROR(INDEX($L$3:$L$28,_xlfn.XMATCH($O3&amp;S$2,$N$3:$N$28)),"")</f>
        <v/>
      </c>
      <c r="T3" s="18" t="str" cm="1">
        <f t="array" ref="T3">IFERROR(INDEX($L$3:$L$28,_xlfn.XMATCH($O3&amp;T$2,$N$3:$N$28)),"")</f>
        <v/>
      </c>
    </row>
    <row r="4" spans="1:22" x14ac:dyDescent="0.45">
      <c r="A4" t="s">
        <v>13</v>
      </c>
      <c r="C4" s="19" t="s">
        <v>14</v>
      </c>
      <c r="D4" s="20" t="s">
        <v>15</v>
      </c>
      <c r="E4" s="20"/>
      <c r="F4" s="20" t="s">
        <v>16</v>
      </c>
      <c r="G4" s="20" t="s">
        <v>17</v>
      </c>
      <c r="H4" s="21"/>
      <c r="J4" t="str">
        <v>E002</v>
      </c>
      <c r="K4" s="15" t="str">
        <f t="shared" si="0"/>
        <v>Name</v>
      </c>
      <c r="L4" s="15" t="str">
        <f t="shared" si="1"/>
        <v>Alice</v>
      </c>
      <c r="M4" s="15" t="str">
        <f t="shared" ref="M4:M28" si="2">IF(ISNUMBER(RIGHT(L4,1)+0),L4,M3)</f>
        <v>E001</v>
      </c>
      <c r="N4" s="15" t="str">
        <f t="shared" ref="N4:N28" si="3">M4&amp;K4</f>
        <v>E001Name</v>
      </c>
      <c r="O4" s="19" t="str">
        <v>E002</v>
      </c>
      <c r="P4" s="20" t="str" cm="1">
        <f t="array" ref="P4">IFERROR(INDEX($L$3:$L$28,_xlfn.XMATCH($O4&amp;P$2,$N$3:$N$28)),"")</f>
        <v>Bob</v>
      </c>
      <c r="Q4" s="20" t="str" cm="1">
        <f t="array" ref="Q4">_xlfn.TEXTJOIN(", ",,_xlfn._xlws.FILTER($L$3:$L$28,$N$3:$N$28=$O4&amp;Q$2,""))</f>
        <v/>
      </c>
      <c r="R4" s="20" t="str" cm="1">
        <f t="array" ref="R4">IFERROR(INDEX($L$3:$L$28,_xlfn.XMATCH($O4&amp;R$2,$N$3:$N$28)),"")</f>
        <v>Manager</v>
      </c>
      <c r="S4" s="20" t="str" cm="1">
        <f t="array" ref="S4">IFERROR(INDEX($L$3:$L$28,_xlfn.XMATCH($O4&amp;S$2,$N$3:$N$28)),"")</f>
        <v>London</v>
      </c>
      <c r="T4" s="21" t="str" cm="1">
        <f t="array" ref="T4">IFERROR(INDEX($L$3:$L$28,_xlfn.XMATCH($O4&amp;T$2,$N$3:$N$28)),"")</f>
        <v/>
      </c>
    </row>
    <row r="5" spans="1:22" x14ac:dyDescent="0.45">
      <c r="A5" t="s">
        <v>18</v>
      </c>
      <c r="C5" s="19" t="s">
        <v>19</v>
      </c>
      <c r="D5" s="20" t="s">
        <v>20</v>
      </c>
      <c r="E5" s="20"/>
      <c r="F5" s="20"/>
      <c r="G5" s="20"/>
      <c r="H5" s="21"/>
      <c r="J5" t="str">
        <v>E003</v>
      </c>
      <c r="K5" s="15" t="str">
        <f t="shared" si="0"/>
        <v>Skill</v>
      </c>
      <c r="L5" s="15" t="str">
        <f t="shared" si="1"/>
        <v>Excel</v>
      </c>
      <c r="M5" s="15" t="str">
        <f t="shared" si="2"/>
        <v>E001</v>
      </c>
      <c r="N5" s="15" t="str">
        <f t="shared" si="3"/>
        <v>E001Skill</v>
      </c>
      <c r="O5" s="19" t="str">
        <v>E003</v>
      </c>
      <c r="P5" s="20" t="str" cm="1">
        <f t="array" ref="P5">IFERROR(INDEX($L$3:$L$28,_xlfn.XMATCH($O5&amp;P$2,$N$3:$N$28)),"")</f>
        <v>Charlie</v>
      </c>
      <c r="Q5" s="20" t="str" cm="1">
        <f t="array" ref="Q5">_xlfn.TEXTJOIN(", ",,_xlfn._xlws.FILTER($L$3:$L$28,$N$3:$N$28=$O5&amp;Q$2,""))</f>
        <v/>
      </c>
      <c r="R5" s="20" t="str" cm="1">
        <f t="array" ref="R5">IFERROR(INDEX($L$3:$L$28,_xlfn.XMATCH($O5&amp;R$2,$N$3:$N$28)),"")</f>
        <v/>
      </c>
      <c r="S5" s="20" t="str" cm="1">
        <f t="array" ref="S5">IFERROR(INDEX($L$3:$L$28,_xlfn.XMATCH($O5&amp;S$2,$N$3:$N$28)),"")</f>
        <v/>
      </c>
      <c r="T5" s="21" t="str" cm="1">
        <f t="array" ref="T5">IFERROR(INDEX($L$3:$L$28,_xlfn.XMATCH($O5&amp;T$2,$N$3:$N$28)),"")</f>
        <v/>
      </c>
    </row>
    <row r="6" spans="1:22" x14ac:dyDescent="0.45">
      <c r="A6" t="s">
        <v>21</v>
      </c>
      <c r="C6" s="19" t="s">
        <v>22</v>
      </c>
      <c r="D6" s="20" t="s">
        <v>23</v>
      </c>
      <c r="E6" s="25" t="s">
        <v>24</v>
      </c>
      <c r="F6" s="20" t="s">
        <v>25</v>
      </c>
      <c r="G6" s="20" t="s">
        <v>26</v>
      </c>
      <c r="H6" s="21"/>
      <c r="J6" t="str">
        <v>E004</v>
      </c>
      <c r="K6" s="15" t="str">
        <f t="shared" si="0"/>
        <v>Skill</v>
      </c>
      <c r="L6" s="15" t="str">
        <f t="shared" si="1"/>
        <v>Python</v>
      </c>
      <c r="M6" s="15" t="str">
        <f t="shared" si="2"/>
        <v>E001</v>
      </c>
      <c r="N6" s="15" t="str">
        <f t="shared" si="3"/>
        <v>E001Skill</v>
      </c>
      <c r="O6" s="19" t="str">
        <v>E004</v>
      </c>
      <c r="P6" s="20" t="str" cm="1">
        <f t="array" ref="P6">IFERROR(INDEX($L$3:$L$28,_xlfn.XMATCH($O6&amp;P$2,$N$3:$N$28)),"")</f>
        <v>Diana</v>
      </c>
      <c r="Q6" s="20" t="str" cm="1">
        <f t="array" ref="Q6">_xlfn.TEXTJOIN(", ",,_xlfn._xlws.FILTER($L$3:$L$28,$N$3:$N$28=$O6&amp;Q$2,""))</f>
        <v>PowerBI, DAX, Excel</v>
      </c>
      <c r="R6" s="20" t="str" cm="1">
        <f t="array" ref="R6">IFERROR(INDEX($L$3:$L$28,_xlfn.XMATCH($O6&amp;R$2,$N$3:$N$28)),"")</f>
        <v>Developer</v>
      </c>
      <c r="S6" s="20" t="str" cm="1">
        <f t="array" ref="S6">IFERROR(INDEX($L$3:$L$28,_xlfn.XMATCH($O6&amp;S$2,$N$3:$N$28)),"")</f>
        <v>Tokyo</v>
      </c>
      <c r="T6" s="21" t="str" cm="1">
        <f t="array" ref="T6">IFERROR(INDEX($L$3:$L$28,_xlfn.XMATCH($O6&amp;T$2,$N$3:$N$28)),"")</f>
        <v/>
      </c>
    </row>
    <row r="7" spans="1:22" x14ac:dyDescent="0.45">
      <c r="A7" t="s">
        <v>27</v>
      </c>
      <c r="C7" s="19" t="s">
        <v>28</v>
      </c>
      <c r="D7" s="20" t="s">
        <v>29</v>
      </c>
      <c r="E7" s="20" t="s">
        <v>30</v>
      </c>
      <c r="F7" s="20" t="s">
        <v>31</v>
      </c>
      <c r="G7" s="20" t="s">
        <v>32</v>
      </c>
      <c r="H7" s="21" t="s">
        <v>33</v>
      </c>
      <c r="J7" t="str">
        <v>E005</v>
      </c>
      <c r="K7" s="15" t="str">
        <f t="shared" si="0"/>
        <v>Role</v>
      </c>
      <c r="L7" s="15" t="str">
        <f t="shared" si="1"/>
        <v>Analyst</v>
      </c>
      <c r="M7" s="15" t="str">
        <f t="shared" si="2"/>
        <v>E001</v>
      </c>
      <c r="N7" s="15" t="str">
        <f t="shared" si="3"/>
        <v>E001Role</v>
      </c>
      <c r="O7" s="19" t="str">
        <v>E005</v>
      </c>
      <c r="P7" s="20" t="str" cm="1">
        <f t="array" ref="P7">IFERROR(INDEX($L$3:$L$28,_xlfn.XMATCH($O7&amp;P$2,$N$3:$N$28)),"")</f>
        <v>Evan</v>
      </c>
      <c r="Q7" s="20" t="str" cm="1">
        <f t="array" ref="Q7">_xlfn.TEXTJOIN(", ",,_xlfn._xlws.FILTER($L$3:$L$28,$N$3:$N$28=$O7&amp;Q$2,""))</f>
        <v>Azure</v>
      </c>
      <c r="R7" s="20" t="str" cm="1">
        <f t="array" ref="R7">IFERROR(INDEX($L$3:$L$28,_xlfn.XMATCH($O7&amp;R$2,$N$3:$N$28)),"")</f>
        <v>Admin</v>
      </c>
      <c r="S7" s="20" t="str" cm="1">
        <f t="array" ref="S7">IFERROR(INDEX($L$3:$L$28,_xlfn.XMATCH($O7&amp;S$2,$N$3:$N$28)),"")</f>
        <v>Sydney</v>
      </c>
      <c r="T7" s="21" t="str" cm="1">
        <f t="array" ref="T7">IFERROR(INDEX($L$3:$L$28,_xlfn.XMATCH($O7&amp;T$2,$N$3:$N$28)),"")</f>
        <v>Active</v>
      </c>
    </row>
    <row r="8" spans="1:22" x14ac:dyDescent="0.45">
      <c r="A8" t="s">
        <v>34</v>
      </c>
      <c r="C8" s="22" t="s">
        <v>35</v>
      </c>
      <c r="D8" s="23"/>
      <c r="E8" s="23"/>
      <c r="F8" s="23"/>
      <c r="G8" s="23"/>
      <c r="H8" s="24" t="s">
        <v>36</v>
      </c>
      <c r="J8" t="str">
        <v>E006</v>
      </c>
      <c r="K8" s="15" t="str">
        <f t="shared" si="0"/>
        <v>EmployeeID</v>
      </c>
      <c r="L8" s="15" t="str">
        <f t="shared" si="1"/>
        <v>E002</v>
      </c>
      <c r="M8" s="15" t="str">
        <f t="shared" si="2"/>
        <v>E002</v>
      </c>
      <c r="N8" s="15" t="str">
        <f t="shared" si="3"/>
        <v>E002EmployeeID</v>
      </c>
      <c r="O8" s="22" t="str">
        <v>E006</v>
      </c>
      <c r="P8" s="23" t="str" cm="1">
        <f t="array" ref="P8">IFERROR(INDEX($L$3:$L$28,_xlfn.XMATCH($O8&amp;P$2,$N$3:$N$28)),"")</f>
        <v/>
      </c>
      <c r="Q8" s="23" t="str" cm="1">
        <f t="array" ref="Q8">_xlfn.TEXTJOIN(", ",,_xlfn._xlws.FILTER($L$3:$L$28,$N$3:$N$28=$O8&amp;Q$2,""))</f>
        <v/>
      </c>
      <c r="R8" s="23" t="str" cm="1">
        <f t="array" ref="R8">IFERROR(INDEX($L$3:$L$28,_xlfn.XMATCH($O8&amp;R$2,$N$3:$N$28)),"")</f>
        <v/>
      </c>
      <c r="S8" s="23" t="str" cm="1">
        <f t="array" ref="S8">IFERROR(INDEX($L$3:$L$28,_xlfn.XMATCH($O8&amp;S$2,$N$3:$N$28)),"")</f>
        <v/>
      </c>
      <c r="T8" s="24" t="str" cm="1">
        <f t="array" ref="T8">IFERROR(INDEX($L$3:$L$28,_xlfn.XMATCH($O8&amp;T$2,$N$3:$N$28)),"")</f>
        <v>Leave</v>
      </c>
    </row>
    <row r="9" spans="1:22" x14ac:dyDescent="0.45">
      <c r="A9" t="s">
        <v>37</v>
      </c>
      <c r="C9" s="5"/>
      <c r="D9" s="5"/>
      <c r="E9" s="5"/>
      <c r="F9" s="5"/>
      <c r="G9" s="5"/>
      <c r="H9" s="5"/>
      <c r="K9" s="15" t="str">
        <f t="shared" si="0"/>
        <v>Role</v>
      </c>
      <c r="L9" s="15" t="str">
        <f t="shared" si="1"/>
        <v>Manager</v>
      </c>
      <c r="M9" s="15" t="str">
        <f t="shared" si="2"/>
        <v>E002</v>
      </c>
      <c r="N9" s="15" t="str">
        <f t="shared" si="3"/>
        <v>E002Role</v>
      </c>
    </row>
    <row r="10" spans="1:22" x14ac:dyDescent="0.45">
      <c r="A10" t="s">
        <v>38</v>
      </c>
      <c r="C10" s="5"/>
      <c r="D10" s="5"/>
      <c r="E10" s="5"/>
      <c r="F10" s="5"/>
      <c r="G10" s="5"/>
      <c r="H10" s="5"/>
      <c r="K10" s="15" t="str">
        <f t="shared" si="0"/>
        <v>Name</v>
      </c>
      <c r="L10" s="15" t="str">
        <f t="shared" si="1"/>
        <v>Bob</v>
      </c>
      <c r="M10" s="15" t="str">
        <f t="shared" si="2"/>
        <v>E002</v>
      </c>
      <c r="N10" s="15" t="str">
        <f t="shared" si="3"/>
        <v>E002Name</v>
      </c>
    </row>
    <row r="11" spans="1:22" x14ac:dyDescent="0.45">
      <c r="A11" t="s">
        <v>39</v>
      </c>
      <c r="K11" s="15" t="str">
        <f t="shared" si="0"/>
        <v>Location</v>
      </c>
      <c r="L11" s="15" t="str">
        <f t="shared" si="1"/>
        <v>London</v>
      </c>
      <c r="M11" s="15" t="str">
        <f t="shared" si="2"/>
        <v>E002</v>
      </c>
      <c r="N11" s="15" t="str">
        <f t="shared" si="3"/>
        <v>E002Location</v>
      </c>
    </row>
    <row r="12" spans="1:22" x14ac:dyDescent="0.45">
      <c r="A12" t="s">
        <v>40</v>
      </c>
      <c r="K12" s="15" t="str">
        <f t="shared" si="0"/>
        <v>EmployeeID</v>
      </c>
      <c r="L12" s="15" t="str">
        <f t="shared" si="1"/>
        <v>E003</v>
      </c>
      <c r="M12" s="15" t="str">
        <f t="shared" si="2"/>
        <v>E003</v>
      </c>
      <c r="N12" s="15" t="str">
        <f t="shared" si="3"/>
        <v>E003EmployeeID</v>
      </c>
    </row>
    <row r="13" spans="1:22" x14ac:dyDescent="0.45">
      <c r="A13" t="s">
        <v>41</v>
      </c>
      <c r="K13" s="15" t="str">
        <f t="shared" si="0"/>
        <v>Name</v>
      </c>
      <c r="L13" s="15" t="str">
        <f t="shared" si="1"/>
        <v>Charlie</v>
      </c>
      <c r="M13" s="15" t="str">
        <f t="shared" si="2"/>
        <v>E003</v>
      </c>
      <c r="N13" s="15" t="str">
        <f t="shared" si="3"/>
        <v>E003Name</v>
      </c>
    </row>
    <row r="14" spans="1:22" x14ac:dyDescent="0.45">
      <c r="A14" t="s">
        <v>42</v>
      </c>
      <c r="K14" s="15" t="str">
        <f t="shared" si="0"/>
        <v>EmployeeID</v>
      </c>
      <c r="L14" s="15" t="str">
        <f t="shared" si="1"/>
        <v>E004</v>
      </c>
      <c r="M14" s="15" t="str">
        <f t="shared" si="2"/>
        <v>E004</v>
      </c>
      <c r="N14" s="15" t="str">
        <f t="shared" si="3"/>
        <v>E004EmployeeID</v>
      </c>
    </row>
    <row r="15" spans="1:22" x14ac:dyDescent="0.45">
      <c r="A15" t="s">
        <v>43</v>
      </c>
      <c r="K15" s="15" t="str">
        <f t="shared" si="0"/>
        <v>Location</v>
      </c>
      <c r="L15" s="15" t="str">
        <f t="shared" si="1"/>
        <v>Tokyo</v>
      </c>
      <c r="M15" s="15" t="str">
        <f t="shared" si="2"/>
        <v>E004</v>
      </c>
      <c r="N15" s="15" t="str">
        <f t="shared" si="3"/>
        <v>E004Location</v>
      </c>
    </row>
    <row r="16" spans="1:22" x14ac:dyDescent="0.45">
      <c r="A16" t="s">
        <v>44</v>
      </c>
      <c r="K16" s="15" t="str">
        <f t="shared" si="0"/>
        <v>Skill</v>
      </c>
      <c r="L16" s="15" t="str">
        <f t="shared" si="1"/>
        <v>PowerBI</v>
      </c>
      <c r="M16" s="15" t="str">
        <f t="shared" si="2"/>
        <v>E004</v>
      </c>
      <c r="N16" s="15" t="str">
        <f t="shared" si="3"/>
        <v>E004Skill</v>
      </c>
    </row>
    <row r="17" spans="1:14" x14ac:dyDescent="0.45">
      <c r="A17" t="s">
        <v>45</v>
      </c>
      <c r="K17" s="15" t="str">
        <f t="shared" si="0"/>
        <v>Skill</v>
      </c>
      <c r="L17" s="15" t="str">
        <f t="shared" si="1"/>
        <v>DAX</v>
      </c>
      <c r="M17" s="15" t="str">
        <f t="shared" si="2"/>
        <v>E004</v>
      </c>
      <c r="N17" s="15" t="str">
        <f t="shared" si="3"/>
        <v>E004Skill</v>
      </c>
    </row>
    <row r="18" spans="1:14" x14ac:dyDescent="0.45">
      <c r="A18" t="s">
        <v>18</v>
      </c>
      <c r="K18" s="15" t="str">
        <f t="shared" si="0"/>
        <v>Skill</v>
      </c>
      <c r="L18" s="15" t="str">
        <f t="shared" si="1"/>
        <v>Excel</v>
      </c>
      <c r="M18" s="15" t="str">
        <f t="shared" si="2"/>
        <v>E004</v>
      </c>
      <c r="N18" s="15" t="str">
        <f t="shared" si="3"/>
        <v>E004Skill</v>
      </c>
    </row>
    <row r="19" spans="1:14" x14ac:dyDescent="0.45">
      <c r="A19" t="s">
        <v>46</v>
      </c>
      <c r="K19" s="15" t="str">
        <f t="shared" si="0"/>
        <v>Role</v>
      </c>
      <c r="L19" s="15" t="str">
        <f t="shared" si="1"/>
        <v>Developer</v>
      </c>
      <c r="M19" s="15" t="str">
        <f t="shared" si="2"/>
        <v>E004</v>
      </c>
      <c r="N19" s="15" t="str">
        <f t="shared" si="3"/>
        <v>E004Role</v>
      </c>
    </row>
    <row r="20" spans="1:14" x14ac:dyDescent="0.45">
      <c r="A20" t="s">
        <v>47</v>
      </c>
      <c r="K20" s="15" t="str">
        <f t="shared" si="0"/>
        <v>Name</v>
      </c>
      <c r="L20" s="15" t="str">
        <f t="shared" si="1"/>
        <v>Diana</v>
      </c>
      <c r="M20" s="15" t="str">
        <f t="shared" si="2"/>
        <v>E004</v>
      </c>
      <c r="N20" s="15" t="str">
        <f t="shared" si="3"/>
        <v>E004Name</v>
      </c>
    </row>
    <row r="21" spans="1:14" x14ac:dyDescent="0.45">
      <c r="A21" t="s">
        <v>48</v>
      </c>
      <c r="K21" s="15" t="str">
        <f t="shared" si="0"/>
        <v>EmployeeID</v>
      </c>
      <c r="L21" s="15" t="str">
        <f t="shared" si="1"/>
        <v>E005</v>
      </c>
      <c r="M21" s="15" t="str">
        <f t="shared" si="2"/>
        <v>E005</v>
      </c>
      <c r="N21" s="15" t="str">
        <f t="shared" si="3"/>
        <v>E005EmployeeID</v>
      </c>
    </row>
    <row r="22" spans="1:14" x14ac:dyDescent="0.45">
      <c r="A22" t="s">
        <v>49</v>
      </c>
      <c r="K22" s="15" t="str">
        <f t="shared" si="0"/>
        <v>Skill</v>
      </c>
      <c r="L22" s="15" t="str">
        <f t="shared" si="1"/>
        <v>Azure</v>
      </c>
      <c r="M22" s="15" t="str">
        <f t="shared" si="2"/>
        <v>E005</v>
      </c>
      <c r="N22" s="15" t="str">
        <f t="shared" si="3"/>
        <v>E005Skill</v>
      </c>
    </row>
    <row r="23" spans="1:14" x14ac:dyDescent="0.45">
      <c r="A23" t="s">
        <v>50</v>
      </c>
      <c r="K23" s="15" t="str">
        <f t="shared" si="0"/>
        <v>Location</v>
      </c>
      <c r="L23" s="15" t="str">
        <f t="shared" si="1"/>
        <v>Sydney</v>
      </c>
      <c r="M23" s="15" t="str">
        <f t="shared" si="2"/>
        <v>E005</v>
      </c>
      <c r="N23" s="15" t="str">
        <f t="shared" si="3"/>
        <v>E005Location</v>
      </c>
    </row>
    <row r="24" spans="1:14" x14ac:dyDescent="0.45">
      <c r="A24" t="s">
        <v>51</v>
      </c>
      <c r="K24" s="15" t="str">
        <f t="shared" si="0"/>
        <v>Status</v>
      </c>
      <c r="L24" s="15" t="str">
        <f t="shared" si="1"/>
        <v>Active</v>
      </c>
      <c r="M24" s="15" t="str">
        <f t="shared" si="2"/>
        <v>E005</v>
      </c>
      <c r="N24" s="15" t="str">
        <f t="shared" si="3"/>
        <v>E005Status</v>
      </c>
    </row>
    <row r="25" spans="1:14" x14ac:dyDescent="0.45">
      <c r="A25" t="s">
        <v>52</v>
      </c>
      <c r="K25" s="15" t="str">
        <f t="shared" si="0"/>
        <v>Name</v>
      </c>
      <c r="L25" s="15" t="str">
        <f t="shared" si="1"/>
        <v>Evan</v>
      </c>
      <c r="M25" s="15" t="str">
        <f t="shared" si="2"/>
        <v>E005</v>
      </c>
      <c r="N25" s="15" t="str">
        <f t="shared" si="3"/>
        <v>E005Name</v>
      </c>
    </row>
    <row r="26" spans="1:14" x14ac:dyDescent="0.45">
      <c r="A26" t="s">
        <v>53</v>
      </c>
      <c r="K26" s="15" t="str">
        <f t="shared" si="0"/>
        <v>Role</v>
      </c>
      <c r="L26" s="15" t="str">
        <f t="shared" si="1"/>
        <v>Admin</v>
      </c>
      <c r="M26" s="15" t="str">
        <f t="shared" si="2"/>
        <v>E005</v>
      </c>
      <c r="N26" s="15" t="str">
        <f t="shared" si="3"/>
        <v>E005Role</v>
      </c>
    </row>
    <row r="27" spans="1:14" x14ac:dyDescent="0.45">
      <c r="A27" t="s">
        <v>54</v>
      </c>
      <c r="K27" s="15" t="str">
        <f t="shared" si="0"/>
        <v>EmployeeID</v>
      </c>
      <c r="L27" s="15" t="str">
        <f t="shared" si="1"/>
        <v>E006</v>
      </c>
      <c r="M27" s="15" t="str">
        <f t="shared" si="2"/>
        <v>E006</v>
      </c>
      <c r="N27" s="15" t="str">
        <f t="shared" si="3"/>
        <v>E006EmployeeID</v>
      </c>
    </row>
    <row r="28" spans="1:14" x14ac:dyDescent="0.45">
      <c r="A28" t="s">
        <v>55</v>
      </c>
      <c r="K28" s="15" t="str">
        <f t="shared" si="0"/>
        <v>Status</v>
      </c>
      <c r="L28" s="15" t="str">
        <f t="shared" si="1"/>
        <v>Leave</v>
      </c>
      <c r="M28" s="15" t="str">
        <f t="shared" si="2"/>
        <v>E006</v>
      </c>
      <c r="N28" s="15" t="str">
        <f t="shared" si="3"/>
        <v>E006Status</v>
      </c>
    </row>
  </sheetData>
  <pageMargins left="0.7" right="0.7" top="0.75" bottom="0.75" header="0.3" footer="0.3"/>
  <ignoredErrors>
    <ignoredError sqref="Q3:Q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Examine the data!</vt:lpstr>
      <vt:lpstr>The Hierarchy of Excel Users</vt:lpstr>
      <vt:lpstr>single formula solutions</vt:lpstr>
      <vt:lpstr>helper column solution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Kevin Lehrbass</cp:lastModifiedBy>
  <cp:revision/>
  <dcterms:created xsi:type="dcterms:W3CDTF">2015-06-05T18:17:20Z</dcterms:created>
  <dcterms:modified xsi:type="dcterms:W3CDTF">2026-08-11T00:51:51Z</dcterms:modified>
  <cp:category/>
  <cp:contentStatus/>
</cp:coreProperties>
</file>